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下\"/>
    </mc:Choice>
  </mc:AlternateContent>
  <xr:revisionPtr revIDLastSave="0" documentId="13_ncr:1_{47739F98-F824-4464-99CD-02EDBCCC360F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２２ページ△２" sheetId="2" r:id="rId1"/>
    <sheet name="２３ページ△４" sheetId="3" r:id="rId2"/>
    <sheet name="２４ページ△５" sheetId="4" r:id="rId3"/>
    <sheet name="２８ページ△５" sheetId="5" r:id="rId4"/>
    <sheet name="１０７ページ△ウ" sheetId="6" r:id="rId5"/>
    <sheet name="１０７ページ△エ" sheetId="7" r:id="rId6"/>
    <sheet name="１０８ページ△オ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2" l="1"/>
  <c r="H15" i="2"/>
  <c r="H13" i="2"/>
  <c r="H11" i="2"/>
  <c r="H9" i="2"/>
  <c r="H7" i="2"/>
  <c r="H5" i="2"/>
  <c r="H3" i="2"/>
  <c r="H17" i="3"/>
  <c r="H15" i="3"/>
  <c r="H13" i="3"/>
  <c r="H7" i="3"/>
  <c r="H11" i="3"/>
  <c r="H9" i="3"/>
  <c r="H5" i="3"/>
  <c r="H3" i="3"/>
  <c r="H21" i="4"/>
  <c r="H19" i="4"/>
  <c r="H17" i="4"/>
  <c r="H15" i="4"/>
  <c r="H13" i="4"/>
  <c r="H11" i="4"/>
  <c r="H9" i="4"/>
  <c r="H7" i="4"/>
  <c r="H5" i="4"/>
  <c r="H3" i="4"/>
  <c r="H21" i="5"/>
  <c r="H19" i="5"/>
  <c r="H17" i="5"/>
  <c r="H15" i="5"/>
  <c r="H13" i="5"/>
  <c r="H11" i="5"/>
  <c r="H9" i="5"/>
  <c r="H7" i="5"/>
  <c r="H5" i="5"/>
  <c r="H3" i="5"/>
  <c r="H17" i="6"/>
  <c r="H15" i="6"/>
  <c r="H13" i="6"/>
  <c r="H11" i="6"/>
  <c r="H9" i="6"/>
  <c r="H7" i="6"/>
  <c r="H5" i="6"/>
  <c r="H3" i="6"/>
  <c r="H17" i="7"/>
  <c r="H15" i="7"/>
  <c r="H13" i="7"/>
  <c r="H11" i="7"/>
  <c r="H9" i="7"/>
  <c r="H7" i="7"/>
  <c r="H5" i="7"/>
  <c r="H3" i="7"/>
  <c r="H25" i="8"/>
  <c r="H23" i="8"/>
  <c r="H21" i="8"/>
  <c r="H19" i="8"/>
  <c r="H17" i="8"/>
  <c r="H15" i="8"/>
  <c r="H13" i="8"/>
  <c r="H11" i="8"/>
  <c r="H9" i="8"/>
  <c r="H7" i="8"/>
  <c r="H5" i="8"/>
  <c r="H3" i="8"/>
  <c r="F23" i="8"/>
  <c r="F25" i="8"/>
  <c r="F21" i="8"/>
  <c r="F21" i="5"/>
  <c r="F21" i="4"/>
  <c r="F19" i="8"/>
  <c r="F17" i="8"/>
  <c r="F15" i="8"/>
  <c r="F13" i="8"/>
  <c r="F11" i="8"/>
  <c r="F9" i="8"/>
  <c r="F7" i="8"/>
  <c r="F5" i="8"/>
  <c r="F3" i="8"/>
  <c r="F17" i="7"/>
  <c r="F15" i="7"/>
  <c r="F13" i="7"/>
  <c r="F11" i="7"/>
  <c r="F9" i="7"/>
  <c r="F7" i="7"/>
  <c r="F5" i="7"/>
  <c r="F3" i="7"/>
  <c r="F17" i="6"/>
  <c r="F15" i="6"/>
  <c r="F13" i="6"/>
  <c r="F11" i="6"/>
  <c r="F9" i="6"/>
  <c r="F7" i="6"/>
  <c r="F5" i="6"/>
  <c r="F3" i="6"/>
  <c r="F19" i="5"/>
  <c r="F17" i="5"/>
  <c r="F15" i="5"/>
  <c r="F13" i="5"/>
  <c r="F11" i="5"/>
  <c r="F9" i="5"/>
  <c r="F7" i="5"/>
  <c r="F5" i="5"/>
  <c r="F3" i="5"/>
  <c r="F19" i="4"/>
  <c r="F17" i="4"/>
  <c r="F15" i="4"/>
  <c r="F13" i="4"/>
  <c r="F11" i="4"/>
  <c r="F9" i="4"/>
  <c r="F7" i="4"/>
  <c r="F5" i="4"/>
  <c r="F3" i="4"/>
  <c r="F17" i="3"/>
  <c r="F15" i="3"/>
  <c r="F13" i="3"/>
  <c r="F11" i="3"/>
  <c r="F9" i="3"/>
  <c r="F7" i="3"/>
  <c r="F5" i="3"/>
  <c r="F3" i="3"/>
  <c r="F17" i="2"/>
  <c r="F15" i="2"/>
  <c r="F13" i="2"/>
  <c r="F11" i="2"/>
  <c r="F9" i="2"/>
  <c r="F7" i="2"/>
  <c r="F5" i="2"/>
  <c r="F3" i="2"/>
</calcChain>
</file>

<file path=xl/sharedStrings.xml><?xml version="1.0" encoding="utf-8"?>
<sst xmlns="http://schemas.openxmlformats.org/spreadsheetml/2006/main" count="206" uniqueCount="85">
  <si>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</si>
  <si>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</si>
  <si>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</si>
  <si>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</si>
  <si>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</si>
  <si>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</si>
  <si>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</si>
  <si>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</si>
  <si>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</si>
  <si>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</si>
  <si>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２２ページ△２</t>
    <phoneticPr fontId="1"/>
  </si>
  <si>
    <t>２３ページ△４</t>
    <phoneticPr fontId="1"/>
  </si>
  <si>
    <t>２４ページ△５</t>
    <phoneticPr fontId="1"/>
  </si>
  <si>
    <t>２８ページ△５</t>
    <phoneticPr fontId="1"/>
  </si>
  <si>
    <t>１０７ページ△ウ</t>
    <phoneticPr fontId="1"/>
  </si>
  <si>
    <t>１０７ページ△エ</t>
    <phoneticPr fontId="1"/>
  </si>
  <si>
    <t>１０８ページ△オ</t>
    <phoneticPr fontId="1"/>
  </si>
  <si>
    <t>0.3+0.4</t>
    <phoneticPr fontId="1"/>
  </si>
  <si>
    <t>0.5+1.4</t>
    <phoneticPr fontId="1"/>
  </si>
  <si>
    <t>0.5+0.5</t>
    <phoneticPr fontId="1"/>
  </si>
  <si>
    <t>0.6+0.4</t>
    <phoneticPr fontId="1"/>
  </si>
  <si>
    <t>1+0.2</t>
    <phoneticPr fontId="1"/>
  </si>
  <si>
    <t>0.7+2</t>
    <phoneticPr fontId="1"/>
  </si>
  <si>
    <t>0.4+4</t>
    <phoneticPr fontId="1"/>
  </si>
  <si>
    <t>0.5+0.8</t>
    <phoneticPr fontId="1"/>
  </si>
  <si>
    <t>0.8－0.4</t>
    <phoneticPr fontId="1"/>
  </si>
  <si>
    <t>1.8－0.6</t>
    <phoneticPr fontId="1"/>
  </si>
  <si>
    <t>1－0.3</t>
    <phoneticPr fontId="1"/>
  </si>
  <si>
    <t>1－0.8</t>
    <phoneticPr fontId="1"/>
  </si>
  <si>
    <t>1.6－1</t>
    <phoneticPr fontId="1"/>
  </si>
  <si>
    <t>2.5－2</t>
    <phoneticPr fontId="1"/>
  </si>
  <si>
    <t>1.5－0.7</t>
    <phoneticPr fontId="1"/>
  </si>
  <si>
    <t>1.7－0.9</t>
    <phoneticPr fontId="1"/>
  </si>
  <si>
    <t>⑩</t>
    <phoneticPr fontId="1"/>
  </si>
  <si>
    <t>5.2+3.4</t>
    <phoneticPr fontId="1"/>
  </si>
  <si>
    <t>2.3+3.9</t>
    <phoneticPr fontId="1"/>
  </si>
  <si>
    <t>1.7+4.3</t>
    <phoneticPr fontId="1"/>
  </si>
  <si>
    <t>3+2.6</t>
    <phoneticPr fontId="1"/>
  </si>
  <si>
    <t>3.5+5</t>
    <phoneticPr fontId="1"/>
  </si>
  <si>
    <t>4.7－1.5</t>
    <phoneticPr fontId="1"/>
  </si>
  <si>
    <t>6.2－3.6</t>
    <phoneticPr fontId="1"/>
  </si>
  <si>
    <t>2.4－1.6</t>
    <phoneticPr fontId="1"/>
  </si>
  <si>
    <t>23－1.2</t>
    <phoneticPr fontId="1"/>
  </si>
  <si>
    <t>6.5－4</t>
    <phoneticPr fontId="1"/>
  </si>
  <si>
    <t>0.8+0.7</t>
    <phoneticPr fontId="1"/>
  </si>
  <si>
    <t>1.4+0.6</t>
    <phoneticPr fontId="1"/>
  </si>
  <si>
    <t>2+0.9</t>
    <phoneticPr fontId="1"/>
  </si>
  <si>
    <t>1.8－0.4</t>
    <phoneticPr fontId="1"/>
  </si>
  <si>
    <t>1.7－0.8</t>
    <phoneticPr fontId="1"/>
  </si>
  <si>
    <t>1－0.5</t>
    <phoneticPr fontId="1"/>
  </si>
  <si>
    <t>5.6+2.8</t>
    <phoneticPr fontId="1"/>
  </si>
  <si>
    <t>2+6.3</t>
    <phoneticPr fontId="1"/>
  </si>
  <si>
    <t>8.2－3.7</t>
    <phoneticPr fontId="1"/>
  </si>
  <si>
    <t>8－2.4</t>
    <phoneticPr fontId="1"/>
  </si>
  <si>
    <t>0.4+0.5</t>
    <phoneticPr fontId="1"/>
  </si>
  <si>
    <t>1.6+0.2</t>
    <phoneticPr fontId="1"/>
  </si>
  <si>
    <t>0.9+0.1</t>
    <phoneticPr fontId="1"/>
  </si>
  <si>
    <t>0.7+0.3</t>
    <phoneticPr fontId="1"/>
  </si>
  <si>
    <t>1+0.4</t>
    <phoneticPr fontId="1"/>
  </si>
  <si>
    <t>0.3+2</t>
    <phoneticPr fontId="1"/>
  </si>
  <si>
    <t>0.8+0.9</t>
    <phoneticPr fontId="1"/>
  </si>
  <si>
    <t>0.5+0.6</t>
    <phoneticPr fontId="1"/>
  </si>
  <si>
    <t>0.9－0.6</t>
    <phoneticPr fontId="1"/>
  </si>
  <si>
    <t>1.6－0.3</t>
    <phoneticPr fontId="1"/>
  </si>
  <si>
    <t>1－0.2</t>
    <phoneticPr fontId="1"/>
  </si>
  <si>
    <t>2－0.7</t>
    <phoneticPr fontId="1"/>
  </si>
  <si>
    <t>1.5－1</t>
    <phoneticPr fontId="1"/>
  </si>
  <si>
    <t>2.1－2</t>
    <phoneticPr fontId="1"/>
  </si>
  <si>
    <t>1.4－0.5</t>
  </si>
  <si>
    <t>1.2－0.8</t>
    <phoneticPr fontId="1"/>
  </si>
  <si>
    <t>⑪</t>
    <phoneticPr fontId="1"/>
  </si>
  <si>
    <t>⑫</t>
    <phoneticPr fontId="1"/>
  </si>
  <si>
    <t>4.1+2.7</t>
    <phoneticPr fontId="1"/>
  </si>
  <si>
    <t>3.2+4.9</t>
    <phoneticPr fontId="1"/>
  </si>
  <si>
    <t>2.6+3.4</t>
    <phoneticPr fontId="1"/>
  </si>
  <si>
    <t>1.2+5</t>
    <phoneticPr fontId="1"/>
  </si>
  <si>
    <t>2+3.7</t>
    <phoneticPr fontId="1"/>
  </si>
  <si>
    <t>2.4+31</t>
    <phoneticPr fontId="1"/>
  </si>
  <si>
    <t>5.3－2.1</t>
    <phoneticPr fontId="1"/>
  </si>
  <si>
    <t>4.8－1.9</t>
    <phoneticPr fontId="1"/>
  </si>
  <si>
    <t>4.2－3.7</t>
    <phoneticPr fontId="1"/>
  </si>
  <si>
    <t>15－4.6</t>
    <phoneticPr fontId="1"/>
  </si>
  <si>
    <t>26－2.6</t>
    <phoneticPr fontId="1"/>
  </si>
  <si>
    <t>5.8－4</t>
    <phoneticPr fontId="1"/>
  </si>
  <si>
    <t>小数第一足し算引き算</t>
    <rPh sb="0" eb="4">
      <t>ショウスウダイイチ</t>
    </rPh>
    <rPh sb="4" eb="5">
      <t>タ</t>
    </rPh>
    <rPh sb="6" eb="7">
      <t>ザン</t>
    </rPh>
    <rPh sb="7" eb="8">
      <t>ヒ</t>
    </rPh>
    <rPh sb="9" eb="10">
      <t>ザン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</si>
</sst>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177" fontId="0" fillId="2" borderId="0" xfId="0" applyNumberFormat="1" applyFill="1">
      <alignment vertical="center"/>
    </xf>
    <xf numFmtId="0" fontId="2" fillId="3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28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D3E4-8453-4552-AEBE-13234D60FC83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10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17</v>
      </c>
      <c r="C3" s="3" t="s">
        <v>0</v>
      </c>
      <c r="D3" s="10"/>
      <c r="E3" s="2"/>
      <c r="F3" s="8" t="str">
        <f>IF(D3="","",IF(D3=H3,"〇","X"))</f>
        <v/>
      </c>
      <c r="H3" s="2">
        <f>0.3+0.4</f>
        <v>0.7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18</v>
      </c>
      <c r="C5" s="3" t="s">
        <v>0</v>
      </c>
      <c r="D5" s="10"/>
      <c r="E5" s="2"/>
      <c r="F5" s="8" t="str">
        <f>IF(D5="","",IF(D5=H5,"〇","X"))</f>
        <v/>
      </c>
      <c r="H5" s="2">
        <f>0.5+1.4</f>
        <v>1.9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19</v>
      </c>
      <c r="C7" s="3" t="s">
        <v>0</v>
      </c>
      <c r="D7" s="10"/>
      <c r="E7" s="2"/>
      <c r="F7" s="8" t="str">
        <f>IF(D7="","",IF(D7=H7,"〇","X"))</f>
        <v/>
      </c>
      <c r="H7" s="2">
        <f>0.5+0.5</f>
        <v>1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20</v>
      </c>
      <c r="C9" s="3" t="s">
        <v>0</v>
      </c>
      <c r="D9" s="10"/>
      <c r="E9" s="2"/>
      <c r="F9" s="8" t="str">
        <f>IF(D9="","",IF(D9=H9,"〇","X"))</f>
        <v/>
      </c>
      <c r="H9" s="2">
        <f>0.6+0.4</f>
        <v>1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21</v>
      </c>
      <c r="C11" s="3" t="s">
        <v>0</v>
      </c>
      <c r="D11" s="10"/>
      <c r="E11" s="2"/>
      <c r="F11" s="8" t="str">
        <f>IF(D11="","",IF(D11=H11,"〇","X"))</f>
        <v/>
      </c>
      <c r="H11" s="2">
        <f>1+0.2</f>
        <v>1.2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22</v>
      </c>
      <c r="C13" s="3" t="s">
        <v>0</v>
      </c>
      <c r="D13" s="10"/>
      <c r="E13" s="2"/>
      <c r="F13" s="8" t="str">
        <f>IF(D13="","",IF(D13=H13,"〇","X"))</f>
        <v/>
      </c>
      <c r="H13" s="2">
        <f>0.7+2</f>
        <v>2.7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23</v>
      </c>
      <c r="C15" s="3" t="s">
        <v>0</v>
      </c>
      <c r="D15" s="10"/>
      <c r="E15" s="2"/>
      <c r="F15" s="8" t="str">
        <f>IF(D15="","",IF(D15=H15,"〇","X"))</f>
        <v/>
      </c>
      <c r="H15" s="2">
        <f>0.4+4</f>
        <v>4.4000000000000004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24</v>
      </c>
      <c r="C17" s="3" t="s">
        <v>0</v>
      </c>
      <c r="D17" s="10"/>
      <c r="E17" s="2"/>
      <c r="F17" s="8" t="str">
        <f>IF(D17="","",IF(D17=H17,"〇","X"))</f>
        <v/>
      </c>
      <c r="H17" s="2">
        <f>0.5+0.8</f>
        <v>1.3</v>
      </c>
    </row>
    <row r="18" spans="1:8" x14ac:dyDescent="0.4">
      <c r="A18" s="2"/>
      <c r="B18" s="5"/>
      <c r="C18" s="2"/>
      <c r="D18" s="1"/>
      <c r="E18" s="2"/>
      <c r="F18" s="9"/>
    </row>
    <row r="19" spans="1:8" ht="56.25" customHeight="1" x14ac:dyDescent="0.4">
      <c r="A19" s="2"/>
      <c r="B19" s="5"/>
      <c r="C19" s="2"/>
      <c r="D19" s="1"/>
      <c r="E19" s="2"/>
      <c r="F19" s="9"/>
    </row>
    <row r="20" spans="1:8" x14ac:dyDescent="0.4">
      <c r="A20" s="2"/>
      <c r="B20" s="5"/>
      <c r="C20" s="2"/>
      <c r="D20" s="1"/>
      <c r="E20" s="2"/>
      <c r="F20" s="9"/>
    </row>
    <row r="21" spans="1:8" ht="56.25" customHeight="1" x14ac:dyDescent="0.4">
      <c r="A21" s="2"/>
      <c r="B21" s="5"/>
      <c r="C21" s="2"/>
      <c r="D21" s="1"/>
      <c r="E21" s="2"/>
      <c r="F21" s="9"/>
    </row>
    <row r="22" spans="1:8" x14ac:dyDescent="0.4">
      <c r="A22" s="2"/>
      <c r="B22" s="5"/>
      <c r="C22" s="2"/>
      <c r="D22" s="1"/>
      <c r="E22" s="2"/>
      <c r="F22" s="9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27" priority="17">
      <formula>F3="X"</formula>
    </cfRule>
    <cfRule type="expression" dxfId="126" priority="18">
      <formula>F3="〇"</formula>
    </cfRule>
  </conditionalFormatting>
  <conditionalFormatting sqref="F7">
    <cfRule type="expression" dxfId="125" priority="13">
      <formula>$F$7="X"</formula>
    </cfRule>
    <cfRule type="expression" dxfId="124" priority="14">
      <formula>$F$7="〇"</formula>
    </cfRule>
  </conditionalFormatting>
  <conditionalFormatting sqref="F5">
    <cfRule type="expression" dxfId="123" priority="15">
      <formula>$F$5="X"</formula>
    </cfRule>
    <cfRule type="expression" dxfId="122" priority="16">
      <formula>$F$5="〇"</formula>
    </cfRule>
  </conditionalFormatting>
  <conditionalFormatting sqref="F9">
    <cfRule type="expression" dxfId="121" priority="11">
      <formula>$F$9="X"</formula>
    </cfRule>
    <cfRule type="expression" dxfId="120" priority="12">
      <formula>$F$9="〇"</formula>
    </cfRule>
  </conditionalFormatting>
  <conditionalFormatting sqref="F11">
    <cfRule type="expression" dxfId="119" priority="9">
      <formula>$F$11="X"</formula>
    </cfRule>
    <cfRule type="expression" dxfId="118" priority="10">
      <formula>$F$11="〇"</formula>
    </cfRule>
  </conditionalFormatting>
  <conditionalFormatting sqref="F13">
    <cfRule type="expression" dxfId="117" priority="7">
      <formula>$F$13="X"</formula>
    </cfRule>
    <cfRule type="expression" dxfId="116" priority="8">
      <formula>$F$13="〇"</formula>
    </cfRule>
  </conditionalFormatting>
  <conditionalFormatting sqref="F15">
    <cfRule type="expression" dxfId="115" priority="5">
      <formula>$F$15="X"</formula>
    </cfRule>
    <cfRule type="expression" dxfId="114" priority="6">
      <formula>$F$15="〇"</formula>
    </cfRule>
  </conditionalFormatting>
  <conditionalFormatting sqref="F17">
    <cfRule type="expression" dxfId="113" priority="1">
      <formula>$F$17="X"</formula>
    </cfRule>
    <cfRule type="expression" dxfId="112" priority="4">
      <formula>$F$17="〇"</formula>
    </cfRule>
  </conditionalFormatting>
  <dataValidations count="1">
    <dataValidation type="whole" allowBlank="1" showInputMessage="1" showErrorMessage="1" sqref="C33:C1048576 D2:D22" xr:uid="{BBEDE2D1-55A4-46F9-AE52-C0BDE650308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0B8A-ECA0-4855-8DD0-D748EF6AB54F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11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25</v>
      </c>
      <c r="C3" s="3" t="s">
        <v>0</v>
      </c>
      <c r="D3" s="10"/>
      <c r="E3" s="2"/>
      <c r="F3" s="8" t="str">
        <f>IF(D3="","",IF(D3=H3,"〇","X"))</f>
        <v/>
      </c>
      <c r="H3" s="2">
        <f>0.8-0.4</f>
        <v>0.4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26</v>
      </c>
      <c r="C5" s="3" t="s">
        <v>0</v>
      </c>
      <c r="D5" s="10"/>
      <c r="E5" s="2"/>
      <c r="F5" s="8" t="str">
        <f>IF(D5="","",IF(D5=H5,"〇","X"))</f>
        <v/>
      </c>
      <c r="H5" s="2">
        <f>1.8-0.6</f>
        <v>1.2000000000000002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27</v>
      </c>
      <c r="C7" s="3" t="s">
        <v>0</v>
      </c>
      <c r="D7" s="10"/>
      <c r="E7" s="2"/>
      <c r="F7" s="8" t="str">
        <f>IF(D7="","",IF(D7=H7,"〇","X"))</f>
        <v/>
      </c>
      <c r="H7" s="2">
        <f>1-0.3</f>
        <v>0.7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28</v>
      </c>
      <c r="C9" s="3" t="s">
        <v>0</v>
      </c>
      <c r="D9" s="10"/>
      <c r="E9" s="2"/>
      <c r="F9" s="8" t="str">
        <f>IF(D9="","",IF(D9=H9,"〇","X"))</f>
        <v/>
      </c>
      <c r="H9" s="2">
        <f>1-0.8</f>
        <v>0.19999999999999996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29</v>
      </c>
      <c r="C11" s="3" t="s">
        <v>0</v>
      </c>
      <c r="D11" s="10"/>
      <c r="E11" s="2"/>
      <c r="F11" s="8" t="str">
        <f>IF(D11="","",IF(D11=H11,"〇","X"))</f>
        <v/>
      </c>
      <c r="H11" s="2">
        <f>1.6-1</f>
        <v>0.60000000000000009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30</v>
      </c>
      <c r="C13" s="3" t="s">
        <v>0</v>
      </c>
      <c r="D13" s="10"/>
      <c r="E13" s="2"/>
      <c r="F13" s="8" t="str">
        <f>IF(D13="","",IF(D13=H13,"〇","X"))</f>
        <v/>
      </c>
      <c r="H13" s="2">
        <f>2.5-2</f>
        <v>0.5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31</v>
      </c>
      <c r="C15" s="3" t="s">
        <v>0</v>
      </c>
      <c r="D15" s="10"/>
      <c r="E15" s="2"/>
      <c r="F15" s="8" t="str">
        <f>IF(D15="","",IF(D15=H15,"〇","X"))</f>
        <v/>
      </c>
      <c r="H15" s="2">
        <f>1.5-0.7</f>
        <v>0.8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32</v>
      </c>
      <c r="C17" s="3" t="s">
        <v>0</v>
      </c>
      <c r="D17" s="10"/>
      <c r="E17" s="2"/>
      <c r="F17" s="8" t="str">
        <f>IF(D17="","",IF(D17=H17,"〇","X"))</f>
        <v/>
      </c>
      <c r="H17" s="2">
        <f>1.7-0.9</f>
        <v>0.79999999999999993</v>
      </c>
    </row>
    <row r="18" spans="1:8" x14ac:dyDescent="0.4">
      <c r="A18" s="2"/>
      <c r="B18" s="5"/>
      <c r="C18" s="2"/>
      <c r="D18" s="1"/>
      <c r="E18" s="2"/>
      <c r="F18" s="9"/>
    </row>
    <row r="19" spans="1:8" ht="56.25" customHeight="1" x14ac:dyDescent="0.4">
      <c r="A19" s="2"/>
      <c r="B19" s="5"/>
      <c r="C19" s="2"/>
      <c r="D19" s="1"/>
      <c r="E19" s="2"/>
      <c r="F19" s="9"/>
    </row>
    <row r="20" spans="1:8" x14ac:dyDescent="0.4">
      <c r="A20" s="5"/>
      <c r="B20" s="2"/>
      <c r="C20" s="1"/>
      <c r="E20" s="2"/>
    </row>
    <row r="21" spans="1:8" ht="56.25" customHeight="1" x14ac:dyDescent="0.4">
      <c r="A21" s="5"/>
      <c r="B21" s="1"/>
      <c r="C21" s="1"/>
      <c r="D21" s="1"/>
      <c r="E21" s="1"/>
    </row>
    <row r="22" spans="1:8" x14ac:dyDescent="0.4">
      <c r="A22" s="5"/>
      <c r="B22" s="1"/>
      <c r="C22" s="1"/>
      <c r="D22" s="1"/>
      <c r="E22" s="1"/>
      <c r="F22" s="1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1" priority="17">
      <formula>F3="X"</formula>
    </cfRule>
    <cfRule type="expression" dxfId="110" priority="18">
      <formula>F3="〇"</formula>
    </cfRule>
  </conditionalFormatting>
  <conditionalFormatting sqref="F7">
    <cfRule type="expression" dxfId="109" priority="13">
      <formula>$F$7="X"</formula>
    </cfRule>
    <cfRule type="expression" dxfId="108" priority="14">
      <formula>$F$7="〇"</formula>
    </cfRule>
  </conditionalFormatting>
  <conditionalFormatting sqref="F5">
    <cfRule type="expression" dxfId="107" priority="15">
      <formula>$F$5="X"</formula>
    </cfRule>
    <cfRule type="expression" dxfId="106" priority="16">
      <formula>$F$5="〇"</formula>
    </cfRule>
  </conditionalFormatting>
  <conditionalFormatting sqref="F9">
    <cfRule type="expression" dxfId="105" priority="11">
      <formula>$F$9="X"</formula>
    </cfRule>
    <cfRule type="expression" dxfId="104" priority="12">
      <formula>$F$9="〇"</formula>
    </cfRule>
  </conditionalFormatting>
  <conditionalFormatting sqref="F11">
    <cfRule type="expression" dxfId="103" priority="9">
      <formula>$F$11="X"</formula>
    </cfRule>
    <cfRule type="expression" dxfId="102" priority="10">
      <formula>$F$11="〇"</formula>
    </cfRule>
  </conditionalFormatting>
  <conditionalFormatting sqref="F13">
    <cfRule type="expression" dxfId="101" priority="7">
      <formula>$F$13="X"</formula>
    </cfRule>
    <cfRule type="expression" dxfId="100" priority="8">
      <formula>$F$13="〇"</formula>
    </cfRule>
  </conditionalFormatting>
  <conditionalFormatting sqref="F15">
    <cfRule type="expression" dxfId="99" priority="5">
      <formula>$F$15="X"</formula>
    </cfRule>
    <cfRule type="expression" dxfId="98" priority="6">
      <formula>$F$15="〇"</formula>
    </cfRule>
  </conditionalFormatting>
  <conditionalFormatting sqref="F17">
    <cfRule type="expression" dxfId="97" priority="1">
      <formula>$F$17="X"</formula>
    </cfRule>
    <cfRule type="expression" dxfId="96" priority="4">
      <formula>$F$17="〇"</formula>
    </cfRule>
  </conditionalFormatting>
  <dataValidations count="1">
    <dataValidation type="whole" allowBlank="1" showInputMessage="1" showErrorMessage="1" sqref="C33:C1048576 C20 D2:D19" xr:uid="{5518C43A-1A5A-46A4-BAE2-5C92F8AB2148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BCA6-C9E8-4FE6-8B2E-D7C71C919EA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12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34</v>
      </c>
      <c r="C3" s="3" t="s">
        <v>0</v>
      </c>
      <c r="D3" s="10"/>
      <c r="E3" s="2"/>
      <c r="F3" s="8" t="str">
        <f>IF(D3="","",IF(D3=H3,"〇","X"))</f>
        <v/>
      </c>
      <c r="H3" s="2">
        <f>5.2+3.4</f>
        <v>8.6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35</v>
      </c>
      <c r="C5" s="3" t="s">
        <v>0</v>
      </c>
      <c r="D5" s="10"/>
      <c r="E5" s="2"/>
      <c r="F5" s="8" t="str">
        <f>IF(D5="","",IF(D5=H5,"〇","X"))</f>
        <v/>
      </c>
      <c r="H5" s="2">
        <f>2.3+3.9</f>
        <v>6.1999999999999993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36</v>
      </c>
      <c r="C7" s="3" t="s">
        <v>0</v>
      </c>
      <c r="D7" s="10"/>
      <c r="E7" s="2"/>
      <c r="F7" s="8" t="str">
        <f>IF(D7="","",IF(D7=H7,"〇","X"))</f>
        <v/>
      </c>
      <c r="H7" s="2">
        <f>1.7+4.3</f>
        <v>6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37</v>
      </c>
      <c r="C9" s="3" t="s">
        <v>0</v>
      </c>
      <c r="D9" s="10"/>
      <c r="E9" s="2"/>
      <c r="F9" s="8" t="str">
        <f>IF(D9="","",IF(D9=H9,"〇","X"))</f>
        <v/>
      </c>
      <c r="H9" s="2">
        <f>3+2.6</f>
        <v>5.6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38</v>
      </c>
      <c r="C11" s="3" t="s">
        <v>0</v>
      </c>
      <c r="D11" s="10"/>
      <c r="E11" s="2"/>
      <c r="F11" s="8" t="str">
        <f>IF(D11="","",IF(D11=H11,"〇","X"))</f>
        <v/>
      </c>
      <c r="H11" s="2">
        <f>3.5+5</f>
        <v>8.5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39</v>
      </c>
      <c r="C13" s="3" t="s">
        <v>0</v>
      </c>
      <c r="D13" s="10"/>
      <c r="E13" s="2"/>
      <c r="F13" s="8" t="str">
        <f>IF(D13="","",IF(D13=H13,"〇","X"))</f>
        <v/>
      </c>
      <c r="H13" s="2">
        <f>4.7-1.5</f>
        <v>3.2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40</v>
      </c>
      <c r="C15" s="3" t="s">
        <v>0</v>
      </c>
      <c r="D15" s="10"/>
      <c r="E15" s="2"/>
      <c r="F15" s="8" t="str">
        <f>IF(D15="","",IF(D15=H15,"〇","X"))</f>
        <v/>
      </c>
      <c r="H15" s="2">
        <f>6.2-3.6</f>
        <v>2.6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41</v>
      </c>
      <c r="C17" s="3" t="s">
        <v>0</v>
      </c>
      <c r="D17" s="10"/>
      <c r="E17" s="2"/>
      <c r="F17" s="8" t="str">
        <f>IF(D17="","",IF(D17=H17,"〇","X"))</f>
        <v/>
      </c>
      <c r="H17" s="2">
        <f>2.4-1.6</f>
        <v>0.79999999999999982</v>
      </c>
    </row>
    <row r="18" spans="1:8" ht="19.5" thickBot="1" x14ac:dyDescent="0.45">
      <c r="A18" s="2"/>
      <c r="B18" s="5"/>
      <c r="C18" s="2"/>
      <c r="D18" s="11"/>
      <c r="E18" s="2"/>
      <c r="F18" s="9"/>
    </row>
    <row r="19" spans="1:8" ht="56.25" customHeight="1" thickBot="1" x14ac:dyDescent="0.45">
      <c r="A19" s="7" t="s">
        <v>9</v>
      </c>
      <c r="B19" s="4" t="s">
        <v>42</v>
      </c>
      <c r="C19" s="3" t="s">
        <v>0</v>
      </c>
      <c r="D19" s="10"/>
      <c r="E19" s="2"/>
      <c r="F19" s="8" t="str">
        <f>IF(D19="","",IF(D19=H19,"〇","X"))</f>
        <v/>
      </c>
      <c r="H19" s="2">
        <f>23-1.2</f>
        <v>21.8</v>
      </c>
    </row>
    <row r="20" spans="1:8" ht="19.5" thickBot="1" x14ac:dyDescent="0.45">
      <c r="A20" s="5"/>
      <c r="B20" s="2"/>
      <c r="C20" s="1"/>
      <c r="D20" s="11"/>
      <c r="E20" s="2"/>
    </row>
    <row r="21" spans="1:8" ht="56.25" customHeight="1" thickBot="1" x14ac:dyDescent="0.45">
      <c r="A21" s="7" t="s">
        <v>33</v>
      </c>
      <c r="B21" s="4" t="s">
        <v>43</v>
      </c>
      <c r="C21" s="3" t="s">
        <v>0</v>
      </c>
      <c r="D21" s="10"/>
      <c r="E21" s="2"/>
      <c r="F21" s="8" t="str">
        <f>IF(D21="","",IF(D21=H21,"〇","X"))</f>
        <v/>
      </c>
      <c r="H21" s="2">
        <f>6.5-4</f>
        <v>2.5</v>
      </c>
    </row>
    <row r="22" spans="1:8" x14ac:dyDescent="0.4">
      <c r="A22" s="5"/>
      <c r="B22" s="1"/>
      <c r="C22" s="1"/>
      <c r="D22" s="1"/>
      <c r="E22" s="1"/>
      <c r="F22" s="1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95" priority="19">
      <formula>F3="X"</formula>
    </cfRule>
    <cfRule type="expression" dxfId="94" priority="20">
      <formula>F3="〇"</formula>
    </cfRule>
  </conditionalFormatting>
  <conditionalFormatting sqref="F7">
    <cfRule type="expression" dxfId="93" priority="15">
      <formula>$F$7="X"</formula>
    </cfRule>
    <cfRule type="expression" dxfId="92" priority="16">
      <formula>$F$7="〇"</formula>
    </cfRule>
  </conditionalFormatting>
  <conditionalFormatting sqref="F5">
    <cfRule type="expression" dxfId="91" priority="17">
      <formula>$F$5="X"</formula>
    </cfRule>
    <cfRule type="expression" dxfId="90" priority="18">
      <formula>$F$5="〇"</formula>
    </cfRule>
  </conditionalFormatting>
  <conditionalFormatting sqref="F9">
    <cfRule type="expression" dxfId="89" priority="13">
      <formula>$F$9="X"</formula>
    </cfRule>
    <cfRule type="expression" dxfId="88" priority="14">
      <formula>$F$9="〇"</formula>
    </cfRule>
  </conditionalFormatting>
  <conditionalFormatting sqref="F11">
    <cfRule type="expression" dxfId="87" priority="11">
      <formula>$F$11="X"</formula>
    </cfRule>
    <cfRule type="expression" dxfId="86" priority="12">
      <formula>$F$11="〇"</formula>
    </cfRule>
  </conditionalFormatting>
  <conditionalFormatting sqref="F13">
    <cfRule type="expression" dxfId="85" priority="9">
      <formula>$F$13="X"</formula>
    </cfRule>
    <cfRule type="expression" dxfId="84" priority="10">
      <formula>$F$13="〇"</formula>
    </cfRule>
  </conditionalFormatting>
  <conditionalFormatting sqref="F15">
    <cfRule type="expression" dxfId="83" priority="7">
      <formula>$F$15="X"</formula>
    </cfRule>
    <cfRule type="expression" dxfId="82" priority="8">
      <formula>$F$15="〇"</formula>
    </cfRule>
  </conditionalFormatting>
  <conditionalFormatting sqref="F17">
    <cfRule type="expression" dxfId="81" priority="3">
      <formula>$F$17="X"</formula>
    </cfRule>
    <cfRule type="expression" dxfId="80" priority="6">
      <formula>$F$17="〇"</formula>
    </cfRule>
  </conditionalFormatting>
  <conditionalFormatting sqref="F19">
    <cfRule type="expression" dxfId="79" priority="4">
      <formula>$F$19="〇"</formula>
    </cfRule>
    <cfRule type="expression" dxfId="78" priority="5">
      <formula>$F$19="X"</formula>
    </cfRule>
  </conditionalFormatting>
  <conditionalFormatting sqref="F21">
    <cfRule type="expression" dxfId="77" priority="1">
      <formula>$F$21="〇"</formula>
    </cfRule>
    <cfRule type="expression" dxfId="76" priority="2">
      <formula>$F$21="X"</formula>
    </cfRule>
  </conditionalFormatting>
  <dataValidations count="1">
    <dataValidation type="whole" allowBlank="1" showInputMessage="1" showErrorMessage="1" sqref="C33:C1048576 D2:D19 C20 D21" xr:uid="{1E32D238-9D06-41BE-B068-5125582569B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4F63-99D8-4507-8802-9B3A02B27F25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13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44</v>
      </c>
      <c r="C3" s="3" t="s">
        <v>0</v>
      </c>
      <c r="D3" s="10"/>
      <c r="E3" s="2"/>
      <c r="F3" s="8" t="str">
        <f>IF(D3="","",IF(D3=H3,"〇","X"))</f>
        <v/>
      </c>
      <c r="H3" s="2">
        <f>0.8+0.7</f>
        <v>1.5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45</v>
      </c>
      <c r="C5" s="3" t="s">
        <v>0</v>
      </c>
      <c r="D5" s="10"/>
      <c r="E5" s="2"/>
      <c r="F5" s="8" t="str">
        <f>IF(D5="","",IF(D5=H5,"〇","X"))</f>
        <v/>
      </c>
      <c r="H5" s="2">
        <f>1.4+0.6</f>
        <v>2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46</v>
      </c>
      <c r="C7" s="3" t="s">
        <v>0</v>
      </c>
      <c r="D7" s="10"/>
      <c r="E7" s="2"/>
      <c r="F7" s="8" t="str">
        <f>IF(D7="","",IF(D7=H7,"〇","X"))</f>
        <v/>
      </c>
      <c r="H7" s="2">
        <f>2+0.9</f>
        <v>2.9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47</v>
      </c>
      <c r="C9" s="3" t="s">
        <v>0</v>
      </c>
      <c r="D9" s="10"/>
      <c r="E9" s="2"/>
      <c r="F9" s="8" t="str">
        <f>IF(D9="","",IF(D9=H9,"〇","X"))</f>
        <v/>
      </c>
      <c r="H9" s="2">
        <f>1.8-0.4</f>
        <v>1.4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48</v>
      </c>
      <c r="C11" s="3" t="s">
        <v>0</v>
      </c>
      <c r="D11" s="10"/>
      <c r="E11" s="2"/>
      <c r="F11" s="8" t="str">
        <f>IF(D11="","",IF(D11=H11,"〇","X"))</f>
        <v/>
      </c>
      <c r="H11" s="2">
        <f>1.7-0.8</f>
        <v>0.89999999999999991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49</v>
      </c>
      <c r="C13" s="3" t="s">
        <v>0</v>
      </c>
      <c r="D13" s="10"/>
      <c r="E13" s="2"/>
      <c r="F13" s="8" t="str">
        <f>IF(D13="","",IF(D13=H13,"〇","X"))</f>
        <v/>
      </c>
      <c r="H13" s="2">
        <f>1-0.5</f>
        <v>0.5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50</v>
      </c>
      <c r="C15" s="3" t="s">
        <v>0</v>
      </c>
      <c r="D15" s="10"/>
      <c r="E15" s="2"/>
      <c r="F15" s="8" t="str">
        <f>IF(D15="","",IF(D15=H15,"〇","X"))</f>
        <v/>
      </c>
      <c r="H15" s="2">
        <f>5.6+2.8</f>
        <v>8.3999999999999986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51</v>
      </c>
      <c r="C17" s="3" t="s">
        <v>0</v>
      </c>
      <c r="D17" s="10"/>
      <c r="E17" s="2"/>
      <c r="F17" s="8" t="str">
        <f>IF(D17="","",IF(D17=H17,"〇","X"))</f>
        <v/>
      </c>
      <c r="H17" s="2">
        <f>2+6.3</f>
        <v>8.3000000000000007</v>
      </c>
    </row>
    <row r="18" spans="1:8" ht="19.5" thickBot="1" x14ac:dyDescent="0.45">
      <c r="A18" s="2"/>
      <c r="B18" s="5"/>
      <c r="C18" s="2"/>
      <c r="D18" s="11"/>
      <c r="E18" s="2"/>
      <c r="F18" s="9"/>
    </row>
    <row r="19" spans="1:8" ht="56.25" customHeight="1" thickBot="1" x14ac:dyDescent="0.45">
      <c r="A19" s="7" t="s">
        <v>9</v>
      </c>
      <c r="B19" s="4" t="s">
        <v>52</v>
      </c>
      <c r="C19" s="3" t="s">
        <v>0</v>
      </c>
      <c r="D19" s="10"/>
      <c r="E19" s="2"/>
      <c r="F19" s="8" t="str">
        <f>IF(D19="","",IF(D19=H19,"〇","X"))</f>
        <v/>
      </c>
      <c r="H19" s="2">
        <f>8.2-3.7</f>
        <v>4.4999999999999991</v>
      </c>
    </row>
    <row r="20" spans="1:8" ht="19.5" thickBot="1" x14ac:dyDescent="0.45">
      <c r="A20" s="5"/>
      <c r="B20" s="2"/>
      <c r="C20" s="1"/>
      <c r="D20" s="11"/>
      <c r="E20" s="2"/>
    </row>
    <row r="21" spans="1:8" ht="56.25" customHeight="1" thickBot="1" x14ac:dyDescent="0.45">
      <c r="A21" s="7" t="s">
        <v>33</v>
      </c>
      <c r="B21" s="4" t="s">
        <v>53</v>
      </c>
      <c r="C21" s="3" t="s">
        <v>0</v>
      </c>
      <c r="D21" s="10"/>
      <c r="E21" s="2"/>
      <c r="F21" s="8" t="str">
        <f>IF(D21="","",IF(D21=H21,"〇","X"))</f>
        <v/>
      </c>
      <c r="H21" s="2">
        <f>8-2.4</f>
        <v>5.6</v>
      </c>
    </row>
    <row r="22" spans="1:8" x14ac:dyDescent="0.4">
      <c r="A22" s="5"/>
      <c r="B22" s="1"/>
      <c r="C22" s="1"/>
      <c r="D22" s="1"/>
      <c r="E22" s="1"/>
      <c r="F22" s="1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5" priority="19">
      <formula>F3="X"</formula>
    </cfRule>
    <cfRule type="expression" dxfId="74" priority="20">
      <formula>F3="〇"</formula>
    </cfRule>
  </conditionalFormatting>
  <conditionalFormatting sqref="F7">
    <cfRule type="expression" dxfId="73" priority="15">
      <formula>$F$7="X"</formula>
    </cfRule>
    <cfRule type="expression" dxfId="72" priority="16">
      <formula>$F$7="〇"</formula>
    </cfRule>
  </conditionalFormatting>
  <conditionalFormatting sqref="F5">
    <cfRule type="expression" dxfId="71" priority="17">
      <formula>$F$5="X"</formula>
    </cfRule>
    <cfRule type="expression" dxfId="70" priority="18">
      <formula>$F$5="〇"</formula>
    </cfRule>
  </conditionalFormatting>
  <conditionalFormatting sqref="F9">
    <cfRule type="expression" dxfId="69" priority="13">
      <formula>$F$9="X"</formula>
    </cfRule>
    <cfRule type="expression" dxfId="68" priority="14">
      <formula>$F$9="〇"</formula>
    </cfRule>
  </conditionalFormatting>
  <conditionalFormatting sqref="F11">
    <cfRule type="expression" dxfId="67" priority="11">
      <formula>$F$11="X"</formula>
    </cfRule>
    <cfRule type="expression" dxfId="66" priority="12">
      <formula>$F$11="〇"</formula>
    </cfRule>
  </conditionalFormatting>
  <conditionalFormatting sqref="F13">
    <cfRule type="expression" dxfId="65" priority="9">
      <formula>$F$13="X"</formula>
    </cfRule>
    <cfRule type="expression" dxfId="64" priority="10">
      <formula>$F$13="〇"</formula>
    </cfRule>
  </conditionalFormatting>
  <conditionalFormatting sqref="F15">
    <cfRule type="expression" dxfId="63" priority="7">
      <formula>$F$15="X"</formula>
    </cfRule>
    <cfRule type="expression" dxfId="62" priority="8">
      <formula>$F$15="〇"</formula>
    </cfRule>
  </conditionalFormatting>
  <conditionalFormatting sqref="F17">
    <cfRule type="expression" dxfId="61" priority="3">
      <formula>$F$17="X"</formula>
    </cfRule>
    <cfRule type="expression" dxfId="60" priority="6">
      <formula>$F$17="〇"</formula>
    </cfRule>
  </conditionalFormatting>
  <conditionalFormatting sqref="F19">
    <cfRule type="expression" dxfId="59" priority="4">
      <formula>$F$19="〇"</formula>
    </cfRule>
    <cfRule type="expression" dxfId="58" priority="5">
      <formula>$F$19="X"</formula>
    </cfRule>
  </conditionalFormatting>
  <conditionalFormatting sqref="F21">
    <cfRule type="expression" dxfId="57" priority="1">
      <formula>$F$21="〇"</formula>
    </cfRule>
    <cfRule type="expression" dxfId="56" priority="2">
      <formula>$F$21="X"</formula>
    </cfRule>
  </conditionalFormatting>
  <dataValidations count="1">
    <dataValidation type="whole" allowBlank="1" showInputMessage="1" showErrorMessage="1" sqref="C33:C1048576 D2:D19 C20 D21" xr:uid="{042E0F57-BEE2-4E5A-8A91-3FE876FF0F8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0880-5B68-4CE8-A5CF-D8606AA4DC1F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14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54</v>
      </c>
      <c r="C3" s="3" t="s">
        <v>0</v>
      </c>
      <c r="D3" s="10"/>
      <c r="E3" s="2"/>
      <c r="F3" s="8" t="str">
        <f>IF(D3="","",IF(D3=H3,"〇","X"))</f>
        <v/>
      </c>
      <c r="H3" s="2">
        <f>0.4+0.5</f>
        <v>0.9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55</v>
      </c>
      <c r="C5" s="3" t="s">
        <v>0</v>
      </c>
      <c r="D5" s="10"/>
      <c r="E5" s="2"/>
      <c r="F5" s="8" t="str">
        <f>IF(D5="","",IF(D5=H5,"〇","X"))</f>
        <v/>
      </c>
      <c r="H5" s="2">
        <f>1.6+0.2</f>
        <v>1.8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56</v>
      </c>
      <c r="C7" s="3" t="s">
        <v>0</v>
      </c>
      <c r="D7" s="10"/>
      <c r="E7" s="2"/>
      <c r="F7" s="8" t="str">
        <f>IF(D7="","",IF(D7=H7,"〇","X"))</f>
        <v/>
      </c>
      <c r="H7" s="2">
        <f>0.9+0.1</f>
        <v>1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57</v>
      </c>
      <c r="C9" s="3" t="s">
        <v>0</v>
      </c>
      <c r="D9" s="10"/>
      <c r="E9" s="2"/>
      <c r="F9" s="8" t="str">
        <f>IF(D9="","",IF(D9=H9,"〇","X"))</f>
        <v/>
      </c>
      <c r="H9" s="2">
        <f>0.7+0.3</f>
        <v>1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58</v>
      </c>
      <c r="C11" s="3" t="s">
        <v>0</v>
      </c>
      <c r="D11" s="10"/>
      <c r="E11" s="2"/>
      <c r="F11" s="8" t="str">
        <f>IF(D11="","",IF(D11=H11,"〇","X"))</f>
        <v/>
      </c>
      <c r="H11" s="2">
        <f>1+0.4</f>
        <v>1.4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59</v>
      </c>
      <c r="C13" s="3" t="s">
        <v>0</v>
      </c>
      <c r="D13" s="10"/>
      <c r="E13" s="2"/>
      <c r="F13" s="8" t="str">
        <f>IF(D13="","",IF(D13=H13,"〇","X"))</f>
        <v/>
      </c>
      <c r="H13" s="2">
        <f>0.3+2</f>
        <v>2.2999999999999998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60</v>
      </c>
      <c r="C15" s="3" t="s">
        <v>0</v>
      </c>
      <c r="D15" s="10"/>
      <c r="E15" s="2"/>
      <c r="F15" s="8" t="str">
        <f>IF(D15="","",IF(D15=H15,"〇","X"))</f>
        <v/>
      </c>
      <c r="H15" s="2">
        <f>0.8+0.9</f>
        <v>1.7000000000000002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61</v>
      </c>
      <c r="C17" s="3" t="s">
        <v>0</v>
      </c>
      <c r="D17" s="10"/>
      <c r="E17" s="2"/>
      <c r="F17" s="8" t="str">
        <f>IF(D17="","",IF(D17=H17,"〇","X"))</f>
        <v/>
      </c>
      <c r="H17" s="2">
        <f>0.5+0.6</f>
        <v>1.1000000000000001</v>
      </c>
    </row>
    <row r="18" spans="1:8" x14ac:dyDescent="0.4">
      <c r="A18" s="2"/>
      <c r="B18" s="5"/>
      <c r="C18" s="2"/>
      <c r="D18" s="1"/>
      <c r="E18" s="2"/>
      <c r="F18" s="9"/>
    </row>
    <row r="19" spans="1:8" ht="56.25" customHeight="1" x14ac:dyDescent="0.4">
      <c r="A19" s="2"/>
      <c r="B19" s="5"/>
      <c r="C19" s="2"/>
      <c r="D19" s="1"/>
      <c r="E19" s="2"/>
      <c r="F19" s="9"/>
    </row>
    <row r="20" spans="1:8" x14ac:dyDescent="0.4">
      <c r="A20" s="5"/>
      <c r="B20" s="2"/>
      <c r="C20" s="1"/>
      <c r="E20" s="2"/>
    </row>
    <row r="21" spans="1:8" ht="56.25" customHeight="1" x14ac:dyDescent="0.4">
      <c r="A21" s="5"/>
      <c r="B21" s="1"/>
      <c r="C21" s="1"/>
      <c r="D21" s="1"/>
      <c r="E21" s="1"/>
    </row>
    <row r="22" spans="1:8" x14ac:dyDescent="0.4">
      <c r="A22" s="5"/>
      <c r="B22" s="1"/>
      <c r="C22" s="1"/>
      <c r="D22" s="1"/>
      <c r="E22" s="1"/>
      <c r="F22" s="1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5" priority="17">
      <formula>F3="X"</formula>
    </cfRule>
    <cfRule type="expression" dxfId="54" priority="18">
      <formula>F3="〇"</formula>
    </cfRule>
  </conditionalFormatting>
  <conditionalFormatting sqref="F7">
    <cfRule type="expression" dxfId="53" priority="13">
      <formula>$F$7="X"</formula>
    </cfRule>
    <cfRule type="expression" dxfId="52" priority="14">
      <formula>$F$7="〇"</formula>
    </cfRule>
  </conditionalFormatting>
  <conditionalFormatting sqref="F5">
    <cfRule type="expression" dxfId="51" priority="15">
      <formula>$F$5="X"</formula>
    </cfRule>
    <cfRule type="expression" dxfId="50" priority="16">
      <formula>$F$5="〇"</formula>
    </cfRule>
  </conditionalFormatting>
  <conditionalFormatting sqref="F9">
    <cfRule type="expression" dxfId="49" priority="11">
      <formula>$F$9="X"</formula>
    </cfRule>
    <cfRule type="expression" dxfId="48" priority="12">
      <formula>$F$9="〇"</formula>
    </cfRule>
  </conditionalFormatting>
  <conditionalFormatting sqref="F11">
    <cfRule type="expression" dxfId="47" priority="9">
      <formula>$F$11="X"</formula>
    </cfRule>
    <cfRule type="expression" dxfId="46" priority="10">
      <formula>$F$11="〇"</formula>
    </cfRule>
  </conditionalFormatting>
  <conditionalFormatting sqref="F13">
    <cfRule type="expression" dxfId="45" priority="7">
      <formula>$F$13="X"</formula>
    </cfRule>
    <cfRule type="expression" dxfId="44" priority="8">
      <formula>$F$13="〇"</formula>
    </cfRule>
  </conditionalFormatting>
  <conditionalFormatting sqref="F15">
    <cfRule type="expression" dxfId="43" priority="5">
      <formula>$F$15="X"</formula>
    </cfRule>
    <cfRule type="expression" dxfId="42" priority="6">
      <formula>$F$15="〇"</formula>
    </cfRule>
  </conditionalFormatting>
  <conditionalFormatting sqref="F17">
    <cfRule type="expression" dxfId="41" priority="1">
      <formula>$F$17="X"</formula>
    </cfRule>
    <cfRule type="expression" dxfId="40" priority="4">
      <formula>$F$17="〇"</formula>
    </cfRule>
  </conditionalFormatting>
  <dataValidations count="1">
    <dataValidation type="whole" allowBlank="1" showInputMessage="1" showErrorMessage="1" sqref="C33:C1048576 C20 D2:D19" xr:uid="{15D5E314-5068-4F2F-9433-B4DF9485E06E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EAFC-7595-4397-A6A4-B2B2D922CE64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15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62</v>
      </c>
      <c r="C3" s="3" t="s">
        <v>0</v>
      </c>
      <c r="D3" s="10"/>
      <c r="E3" s="2"/>
      <c r="F3" s="8" t="str">
        <f>IF(D3="","",IF(D3=H3,"〇","X"))</f>
        <v/>
      </c>
      <c r="H3" s="2">
        <f>0.9-0.6</f>
        <v>0.30000000000000004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63</v>
      </c>
      <c r="C5" s="3" t="s">
        <v>0</v>
      </c>
      <c r="D5" s="10"/>
      <c r="E5" s="2"/>
      <c r="F5" s="8" t="str">
        <f>IF(D5="","",IF(D5=H5,"〇","X"))</f>
        <v/>
      </c>
      <c r="H5" s="2">
        <f>1.6-0.3</f>
        <v>1.3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64</v>
      </c>
      <c r="C7" s="3" t="s">
        <v>0</v>
      </c>
      <c r="D7" s="10"/>
      <c r="E7" s="2"/>
      <c r="F7" s="8" t="str">
        <f>IF(D7="","",IF(D7=H7,"〇","X"))</f>
        <v/>
      </c>
      <c r="H7" s="2">
        <f>1-0.2</f>
        <v>0.8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65</v>
      </c>
      <c r="C9" s="3" t="s">
        <v>0</v>
      </c>
      <c r="D9" s="10"/>
      <c r="E9" s="2"/>
      <c r="F9" s="8" t="str">
        <f>IF(D9="","",IF(D9=H9,"〇","X"))</f>
        <v/>
      </c>
      <c r="H9" s="2">
        <f>2-0.7</f>
        <v>1.3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66</v>
      </c>
      <c r="C11" s="3" t="s">
        <v>0</v>
      </c>
      <c r="D11" s="10"/>
      <c r="E11" s="2"/>
      <c r="F11" s="8" t="str">
        <f>IF(D11="","",IF(D11=H11,"〇","X"))</f>
        <v/>
      </c>
      <c r="H11" s="2">
        <f>1.5-1</f>
        <v>0.5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67</v>
      </c>
      <c r="C13" s="3" t="s">
        <v>0</v>
      </c>
      <c r="D13" s="10"/>
      <c r="E13" s="2"/>
      <c r="F13" s="8" t="str">
        <f>IF(D13="","",IF(D13=H13,"〇","X"))</f>
        <v/>
      </c>
      <c r="H13" s="2">
        <f>2.1-2</f>
        <v>0.10000000000000009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68</v>
      </c>
      <c r="C15" s="3" t="s">
        <v>0</v>
      </c>
      <c r="D15" s="10"/>
      <c r="E15" s="2"/>
      <c r="F15" s="8" t="str">
        <f>IF(D15="","",IF(D15=H15,"〇","X"))</f>
        <v/>
      </c>
      <c r="H15" s="2">
        <f>1.4-0.5</f>
        <v>0.89999999999999991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69</v>
      </c>
      <c r="C17" s="3" t="s">
        <v>0</v>
      </c>
      <c r="D17" s="10"/>
      <c r="E17" s="2"/>
      <c r="F17" s="8" t="str">
        <f>IF(D17="","",IF(D17=H17,"〇","X"))</f>
        <v/>
      </c>
      <c r="H17" s="2">
        <f>1.2-0.8</f>
        <v>0.39999999999999991</v>
      </c>
    </row>
    <row r="18" spans="1:8" x14ac:dyDescent="0.4">
      <c r="A18" s="2"/>
      <c r="B18" s="5"/>
      <c r="C18" s="2"/>
      <c r="D18" s="1"/>
      <c r="E18" s="2"/>
      <c r="F18" s="9"/>
    </row>
    <row r="19" spans="1:8" ht="56.25" customHeight="1" x14ac:dyDescent="0.4">
      <c r="A19" s="2"/>
      <c r="B19" s="5"/>
      <c r="C19" s="2"/>
      <c r="D19" s="1"/>
      <c r="E19" s="2"/>
      <c r="F19" s="9"/>
    </row>
    <row r="20" spans="1:8" x14ac:dyDescent="0.4">
      <c r="A20" s="2"/>
      <c r="B20" s="5"/>
      <c r="C20" s="2"/>
      <c r="D20" s="1"/>
      <c r="E20" s="2"/>
      <c r="F20" s="9"/>
    </row>
    <row r="21" spans="1:8" ht="56.25" customHeight="1" x14ac:dyDescent="0.4">
      <c r="A21" s="2"/>
      <c r="B21" s="5"/>
      <c r="C21" s="2"/>
      <c r="D21" s="1"/>
      <c r="E21" s="2"/>
      <c r="F21" s="9"/>
    </row>
    <row r="22" spans="1:8" x14ac:dyDescent="0.4">
      <c r="A22" s="5"/>
      <c r="B22" s="1"/>
      <c r="C22" s="1"/>
      <c r="D22" s="1"/>
      <c r="E22" s="1"/>
      <c r="F22" s="1"/>
    </row>
    <row r="23" spans="1:8" ht="56.25" customHeight="1" x14ac:dyDescent="0.4">
      <c r="A23" s="5"/>
      <c r="B23" s="1"/>
      <c r="C23" s="1"/>
      <c r="D23" s="1"/>
      <c r="E23" s="1"/>
    </row>
    <row r="24" spans="1:8" x14ac:dyDescent="0.4">
      <c r="A24" s="5"/>
      <c r="B24" s="1"/>
      <c r="C24" s="1"/>
      <c r="D24" s="1"/>
      <c r="E24" s="1"/>
      <c r="F24" s="1"/>
    </row>
    <row r="25" spans="1:8" ht="56.25" customHeight="1" x14ac:dyDescent="0.4">
      <c r="A25" s="5"/>
      <c r="B25" s="1"/>
      <c r="C25" s="1"/>
      <c r="D25" s="1"/>
      <c r="E25" s="1"/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9" priority="17">
      <formula>F3="X"</formula>
    </cfRule>
    <cfRule type="expression" dxfId="38" priority="18">
      <formula>F3="〇"</formula>
    </cfRule>
  </conditionalFormatting>
  <conditionalFormatting sqref="F7">
    <cfRule type="expression" dxfId="37" priority="13">
      <formula>$F$7="X"</formula>
    </cfRule>
    <cfRule type="expression" dxfId="36" priority="14">
      <formula>$F$7="〇"</formula>
    </cfRule>
  </conditionalFormatting>
  <conditionalFormatting sqref="F5">
    <cfRule type="expression" dxfId="35" priority="15">
      <formula>$F$5="X"</formula>
    </cfRule>
    <cfRule type="expression" dxfId="34" priority="16">
      <formula>$F$5="〇"</formula>
    </cfRule>
  </conditionalFormatting>
  <conditionalFormatting sqref="F9">
    <cfRule type="expression" dxfId="33" priority="11">
      <formula>$F$9="X"</formula>
    </cfRule>
    <cfRule type="expression" dxfId="32" priority="12">
      <formula>$F$9="〇"</formula>
    </cfRule>
  </conditionalFormatting>
  <conditionalFormatting sqref="F11">
    <cfRule type="expression" dxfId="31" priority="9">
      <formula>$F$11="X"</formula>
    </cfRule>
    <cfRule type="expression" dxfId="30" priority="10">
      <formula>$F$11="〇"</formula>
    </cfRule>
  </conditionalFormatting>
  <conditionalFormatting sqref="F13">
    <cfRule type="expression" dxfId="29" priority="7">
      <formula>$F$13="X"</formula>
    </cfRule>
    <cfRule type="expression" dxfId="28" priority="8">
      <formula>$F$13="〇"</formula>
    </cfRule>
  </conditionalFormatting>
  <conditionalFormatting sqref="F15">
    <cfRule type="expression" dxfId="27" priority="5">
      <formula>$F$15="X"</formula>
    </cfRule>
    <cfRule type="expression" dxfId="26" priority="6">
      <formula>$F$15="〇"</formula>
    </cfRule>
  </conditionalFormatting>
  <conditionalFormatting sqref="F17">
    <cfRule type="expression" dxfId="25" priority="1">
      <formula>$F$17="X"</formula>
    </cfRule>
    <cfRule type="expression" dxfId="24" priority="4">
      <formula>$F$17="〇"</formula>
    </cfRule>
  </conditionalFormatting>
  <dataValidations count="1">
    <dataValidation type="whole" allowBlank="1" showInputMessage="1" showErrorMessage="1" sqref="C33:C1048576 D2:D21" xr:uid="{55D18988-9925-4E35-98FD-D76EBF3A22B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00A5-3F40-4223-ADC6-C4964783F41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6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3" t="s">
        <v>84</v>
      </c>
      <c r="B1" s="13"/>
      <c r="C1" s="12" t="s">
        <v>16</v>
      </c>
      <c r="D1" s="12"/>
      <c r="E1" s="12"/>
      <c r="F1" s="12"/>
    </row>
    <row r="2" spans="1:8" s="2" customFormat="1" ht="19.5" thickBot="1" x14ac:dyDescent="0.45">
      <c r="B2" s="5"/>
    </row>
    <row r="3" spans="1:8" ht="56.25" customHeight="1" thickBot="1" x14ac:dyDescent="0.45">
      <c r="A3" s="7" t="s">
        <v>1</v>
      </c>
      <c r="B3" s="4" t="s">
        <v>72</v>
      </c>
      <c r="C3" s="3" t="s">
        <v>0</v>
      </c>
      <c r="D3" s="10"/>
      <c r="E3" s="2"/>
      <c r="F3" s="8" t="str">
        <f>IF(D3="","",IF(D3=H3,"〇","X"))</f>
        <v/>
      </c>
      <c r="H3" s="2">
        <f>4.1+2.7</f>
        <v>6.8</v>
      </c>
    </row>
    <row r="4" spans="1:8" s="2" customFormat="1" ht="19.5" thickBot="1" x14ac:dyDescent="0.45">
      <c r="B4" s="5"/>
      <c r="D4" s="11"/>
      <c r="F4" s="9"/>
    </row>
    <row r="5" spans="1:8" ht="56.25" customHeight="1" thickBot="1" x14ac:dyDescent="0.45">
      <c r="A5" s="7" t="s">
        <v>2</v>
      </c>
      <c r="B5" s="4" t="s">
        <v>73</v>
      </c>
      <c r="C5" s="3" t="s">
        <v>0</v>
      </c>
      <c r="D5" s="10"/>
      <c r="E5" s="2"/>
      <c r="F5" s="8" t="str">
        <f>IF(D5="","",IF(D5=H5,"〇","X"))</f>
        <v/>
      </c>
      <c r="H5" s="2">
        <f>3.2+4.9</f>
        <v>8.1000000000000014</v>
      </c>
    </row>
    <row r="6" spans="1:8" s="2" customFormat="1" ht="19.5" thickBot="1" x14ac:dyDescent="0.45">
      <c r="B6" s="5"/>
      <c r="D6" s="11"/>
      <c r="F6" s="9"/>
    </row>
    <row r="7" spans="1:8" ht="56.25" customHeight="1" thickBot="1" x14ac:dyDescent="0.45">
      <c r="A7" s="7" t="s">
        <v>3</v>
      </c>
      <c r="B7" s="4" t="s">
        <v>74</v>
      </c>
      <c r="C7" s="3" t="s">
        <v>0</v>
      </c>
      <c r="D7" s="10"/>
      <c r="E7" s="2"/>
      <c r="F7" s="8" t="str">
        <f>IF(D7="","",IF(D7=H7,"〇","X"))</f>
        <v/>
      </c>
      <c r="H7" s="2">
        <f>2.6+3.4</f>
        <v>6</v>
      </c>
    </row>
    <row r="8" spans="1:8" s="2" customFormat="1" ht="19.5" thickBot="1" x14ac:dyDescent="0.45">
      <c r="B8" s="5"/>
      <c r="D8" s="11"/>
      <c r="F8" s="9"/>
    </row>
    <row r="9" spans="1:8" ht="56.25" customHeight="1" thickBot="1" x14ac:dyDescent="0.45">
      <c r="A9" s="7" t="s">
        <v>4</v>
      </c>
      <c r="B9" s="4" t="s">
        <v>75</v>
      </c>
      <c r="C9" s="3" t="s">
        <v>0</v>
      </c>
      <c r="D9" s="10"/>
      <c r="E9" s="2"/>
      <c r="F9" s="8" t="str">
        <f>IF(D9="","",IF(D9=H9,"〇","X"))</f>
        <v/>
      </c>
      <c r="H9" s="2">
        <f>1.2+5</f>
        <v>6.2</v>
      </c>
    </row>
    <row r="10" spans="1:8" ht="19.5" thickBot="1" x14ac:dyDescent="0.45">
      <c r="A10" s="2"/>
      <c r="B10" s="5"/>
      <c r="C10" s="2"/>
      <c r="D10" s="11"/>
      <c r="E10" s="2"/>
      <c r="F10" s="9"/>
    </row>
    <row r="11" spans="1:8" ht="56.25" customHeight="1" thickBot="1" x14ac:dyDescent="0.45">
      <c r="A11" s="7" t="s">
        <v>5</v>
      </c>
      <c r="B11" s="4" t="s">
        <v>76</v>
      </c>
      <c r="C11" s="3" t="s">
        <v>0</v>
      </c>
      <c r="D11" s="10"/>
      <c r="E11" s="2"/>
      <c r="F11" s="8" t="str">
        <f>IF(D11="","",IF(D11=H11,"〇","X"))</f>
        <v/>
      </c>
      <c r="H11" s="2">
        <f>2+3.7</f>
        <v>5.7</v>
      </c>
    </row>
    <row r="12" spans="1:8" ht="19.5" thickBot="1" x14ac:dyDescent="0.45">
      <c r="A12" s="2"/>
      <c r="B12" s="5"/>
      <c r="C12" s="2"/>
      <c r="D12" s="11"/>
      <c r="E12" s="2"/>
      <c r="F12" s="9"/>
    </row>
    <row r="13" spans="1:8" ht="56.25" customHeight="1" thickBot="1" x14ac:dyDescent="0.45">
      <c r="A13" s="7" t="s">
        <v>6</v>
      </c>
      <c r="B13" s="4" t="s">
        <v>77</v>
      </c>
      <c r="C13" s="3" t="s">
        <v>0</v>
      </c>
      <c r="D13" s="10"/>
      <c r="E13" s="2"/>
      <c r="F13" s="8" t="str">
        <f>IF(D13="","",IF(D13=H13,"〇","X"))</f>
        <v/>
      </c>
      <c r="H13" s="2">
        <f>2.4+31</f>
        <v>33.4</v>
      </c>
    </row>
    <row r="14" spans="1:8" ht="19.5" thickBot="1" x14ac:dyDescent="0.45">
      <c r="A14" s="2"/>
      <c r="B14" s="5"/>
      <c r="C14" s="2"/>
      <c r="D14" s="11"/>
      <c r="E14" s="2"/>
      <c r="F14" s="9"/>
    </row>
    <row r="15" spans="1:8" ht="56.25" customHeight="1" thickBot="1" x14ac:dyDescent="0.45">
      <c r="A15" s="7" t="s">
        <v>7</v>
      </c>
      <c r="B15" s="4" t="s">
        <v>78</v>
      </c>
      <c r="C15" s="3" t="s">
        <v>0</v>
      </c>
      <c r="D15" s="10"/>
      <c r="E15" s="2"/>
      <c r="F15" s="8" t="str">
        <f>IF(D15="","",IF(D15=H15,"〇","X"))</f>
        <v/>
      </c>
      <c r="H15" s="2">
        <f>5.3-2.1</f>
        <v>3.1999999999999997</v>
      </c>
    </row>
    <row r="16" spans="1:8" ht="19.5" thickBot="1" x14ac:dyDescent="0.45">
      <c r="A16" s="2"/>
      <c r="B16" s="5"/>
      <c r="C16" s="2"/>
      <c r="D16" s="11"/>
      <c r="E16" s="2"/>
      <c r="F16" s="9"/>
    </row>
    <row r="17" spans="1:8" ht="56.25" customHeight="1" thickBot="1" x14ac:dyDescent="0.45">
      <c r="A17" s="7" t="s">
        <v>8</v>
      </c>
      <c r="B17" s="4" t="s">
        <v>79</v>
      </c>
      <c r="C17" s="3" t="s">
        <v>0</v>
      </c>
      <c r="D17" s="10"/>
      <c r="E17" s="2"/>
      <c r="F17" s="8" t="str">
        <f>IF(D17="","",IF(D17=H17,"〇","X"))</f>
        <v/>
      </c>
      <c r="H17" s="2">
        <f>4.8-1.9</f>
        <v>2.9</v>
      </c>
    </row>
    <row r="18" spans="1:8" ht="19.5" thickBot="1" x14ac:dyDescent="0.45">
      <c r="A18" s="2"/>
      <c r="B18" s="5"/>
      <c r="C18" s="2"/>
      <c r="D18" s="11"/>
      <c r="E18" s="2"/>
      <c r="F18" s="9"/>
    </row>
    <row r="19" spans="1:8" ht="56.25" customHeight="1" thickBot="1" x14ac:dyDescent="0.45">
      <c r="A19" s="7" t="s">
        <v>9</v>
      </c>
      <c r="B19" s="4" t="s">
        <v>80</v>
      </c>
      <c r="C19" s="3" t="s">
        <v>0</v>
      </c>
      <c r="D19" s="10"/>
      <c r="E19" s="2"/>
      <c r="F19" s="8" t="str">
        <f>IF(D19="","",IF(D19=H19,"〇","X"))</f>
        <v/>
      </c>
      <c r="H19" s="2">
        <f>4.2-3.7</f>
        <v>0.5</v>
      </c>
    </row>
    <row r="20" spans="1:8" ht="19.5" thickBot="1" x14ac:dyDescent="0.45">
      <c r="A20" s="5"/>
      <c r="B20" s="2"/>
      <c r="C20" s="1"/>
      <c r="D20" s="11"/>
      <c r="E20" s="2"/>
    </row>
    <row r="21" spans="1:8" ht="56.25" customHeight="1" thickBot="1" x14ac:dyDescent="0.45">
      <c r="A21" s="7" t="s">
        <v>33</v>
      </c>
      <c r="B21" s="4" t="s">
        <v>81</v>
      </c>
      <c r="C21" s="3" t="s">
        <v>0</v>
      </c>
      <c r="D21" s="10"/>
      <c r="E21" s="2"/>
      <c r="F21" s="8" t="str">
        <f>IF(D21="","",IF(D21=H21,"〇","X"))</f>
        <v/>
      </c>
      <c r="H21" s="2">
        <f>15-4.6</f>
        <v>10.4</v>
      </c>
    </row>
    <row r="22" spans="1:8" ht="19.5" thickBot="1" x14ac:dyDescent="0.45">
      <c r="A22" s="5"/>
      <c r="B22" s="1"/>
      <c r="C22" s="1"/>
      <c r="D22" s="11"/>
      <c r="E22" s="1"/>
      <c r="F22" s="1"/>
    </row>
    <row r="23" spans="1:8" ht="56.25" customHeight="1" thickBot="1" x14ac:dyDescent="0.45">
      <c r="A23" s="7" t="s">
        <v>70</v>
      </c>
      <c r="B23" s="4" t="s">
        <v>82</v>
      </c>
      <c r="C23" s="3" t="s">
        <v>0</v>
      </c>
      <c r="D23" s="10"/>
      <c r="E23" s="2"/>
      <c r="F23" s="8" t="str">
        <f>IF(D23="","",IF(D23=H23,"〇","X"))</f>
        <v/>
      </c>
      <c r="H23" s="2">
        <f>26-2.6</f>
        <v>23.4</v>
      </c>
    </row>
    <row r="24" spans="1:8" ht="19.5" thickBot="1" x14ac:dyDescent="0.45">
      <c r="A24" s="5"/>
      <c r="B24" s="1"/>
      <c r="C24" s="1"/>
      <c r="D24" s="11"/>
      <c r="E24" s="1"/>
      <c r="F24" s="1"/>
    </row>
    <row r="25" spans="1:8" ht="56.25" customHeight="1" thickBot="1" x14ac:dyDescent="0.45">
      <c r="A25" s="7" t="s">
        <v>71</v>
      </c>
      <c r="B25" s="4" t="s">
        <v>83</v>
      </c>
      <c r="C25" s="3" t="s">
        <v>0</v>
      </c>
      <c r="D25" s="10"/>
      <c r="E25" s="2"/>
      <c r="F25" s="8" t="str">
        <f>IF(D25="","",IF(D25=H25,"〇","X"))</f>
        <v/>
      </c>
      <c r="H25" s="2">
        <f>5.8-4</f>
        <v>1.7999999999999998</v>
      </c>
    </row>
    <row r="26" spans="1:8" x14ac:dyDescent="0.4">
      <c r="A26" s="5"/>
      <c r="B26" s="1"/>
      <c r="C26" s="1"/>
      <c r="D26" s="1"/>
      <c r="E26" s="1"/>
    </row>
    <row r="27" spans="1:8" ht="56.25" customHeight="1" x14ac:dyDescent="0.4">
      <c r="A27" s="5"/>
      <c r="B27" s="1"/>
      <c r="C27" s="1"/>
      <c r="D27" s="1"/>
      <c r="E27" s="1"/>
    </row>
    <row r="28" spans="1:8" x14ac:dyDescent="0.4">
      <c r="A28" s="5"/>
      <c r="B28" s="1"/>
      <c r="C28" s="1"/>
      <c r="D28" s="1"/>
      <c r="E28" s="1"/>
    </row>
    <row r="29" spans="1:8" ht="56.25" customHeight="1" x14ac:dyDescent="0.4">
      <c r="A29" s="5"/>
      <c r="B29" s="1"/>
      <c r="C29" s="1"/>
      <c r="D29" s="1"/>
      <c r="E29" s="1"/>
    </row>
    <row r="30" spans="1:8" x14ac:dyDescent="0.4">
      <c r="A30" s="5"/>
      <c r="B30" s="1"/>
      <c r="C30" s="1"/>
      <c r="D30" s="1"/>
      <c r="E30" s="1"/>
    </row>
    <row r="31" spans="1:8" ht="56.25" customHeight="1" x14ac:dyDescent="0.4">
      <c r="A31" s="5"/>
      <c r="B31" s="1"/>
      <c r="C31" s="1"/>
      <c r="D31" s="1"/>
      <c r="E31" s="1"/>
    </row>
    <row r="32" spans="1:8" x14ac:dyDescent="0.4">
      <c r="A32" s="5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" priority="23">
      <formula>F3="X"</formula>
    </cfRule>
    <cfRule type="expression" dxfId="22" priority="24">
      <formula>F3="〇"</formula>
    </cfRule>
  </conditionalFormatting>
  <conditionalFormatting sqref="F7">
    <cfRule type="expression" dxfId="21" priority="19">
      <formula>$F$7="X"</formula>
    </cfRule>
    <cfRule type="expression" dxfId="20" priority="20">
      <formula>$F$7="〇"</formula>
    </cfRule>
  </conditionalFormatting>
  <conditionalFormatting sqref="F5">
    <cfRule type="expression" dxfId="19" priority="21">
      <formula>$F$5="X"</formula>
    </cfRule>
    <cfRule type="expression" dxfId="18" priority="22">
      <formula>$F$5="〇"</formula>
    </cfRule>
  </conditionalFormatting>
  <conditionalFormatting sqref="F9">
    <cfRule type="expression" dxfId="17" priority="17">
      <formula>$F$9="X"</formula>
    </cfRule>
    <cfRule type="expression" dxfId="16" priority="18">
      <formula>$F$9="〇"</formula>
    </cfRule>
  </conditionalFormatting>
  <conditionalFormatting sqref="F11">
    <cfRule type="expression" dxfId="15" priority="15">
      <formula>$F$11="X"</formula>
    </cfRule>
    <cfRule type="expression" dxfId="14" priority="16">
      <formula>$F$11="〇"</formula>
    </cfRule>
  </conditionalFormatting>
  <conditionalFormatting sqref="F13">
    <cfRule type="expression" dxfId="13" priority="13">
      <formula>$F$13="X"</formula>
    </cfRule>
    <cfRule type="expression" dxfId="12" priority="14">
      <formula>$F$13="〇"</formula>
    </cfRule>
  </conditionalFormatting>
  <conditionalFormatting sqref="F15">
    <cfRule type="expression" dxfId="11" priority="11">
      <formula>$F$15="X"</formula>
    </cfRule>
    <cfRule type="expression" dxfId="10" priority="12">
      <formula>$F$15="〇"</formula>
    </cfRule>
  </conditionalFormatting>
  <conditionalFormatting sqref="F17">
    <cfRule type="expression" dxfId="9" priority="7">
      <formula>$F$17="X"</formula>
    </cfRule>
    <cfRule type="expression" dxfId="8" priority="10">
      <formula>$F$17="〇"</formula>
    </cfRule>
  </conditionalFormatting>
  <conditionalFormatting sqref="F19">
    <cfRule type="expression" dxfId="7" priority="8">
      <formula>$F$19="〇"</formula>
    </cfRule>
    <cfRule type="expression" dxfId="6" priority="9">
      <formula>$F$19="X"</formula>
    </cfRule>
  </conditionalFormatting>
  <conditionalFormatting sqref="F21">
    <cfRule type="expression" dxfId="5" priority="5">
      <formula>$F$21="〇"</formula>
    </cfRule>
    <cfRule type="expression" dxfId="4" priority="6">
      <formula>$F$21="X"</formula>
    </cfRule>
  </conditionalFormatting>
  <conditionalFormatting sqref="F23">
    <cfRule type="expression" dxfId="3" priority="3">
      <formula>$F$23="〇"</formula>
    </cfRule>
    <cfRule type="expression" dxfId="2" priority="4">
      <formula>$F$23="X"</formula>
    </cfRule>
  </conditionalFormatting>
  <conditionalFormatting sqref="F25">
    <cfRule type="expression" dxfId="1" priority="1">
      <formula>$F$25="〇"</formula>
    </cfRule>
    <cfRule type="expression" dxfId="0" priority="2">
      <formula>$F$25="X"</formula>
    </cfRule>
  </conditionalFormatting>
  <dataValidations count="1">
    <dataValidation type="whole" allowBlank="1" showInputMessage="1" showErrorMessage="1" sqref="C33:C1048576 D2:D19 C20 D21 D23 D25" xr:uid="{2AA505F8-53F8-4875-B7AB-635B6FA195B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２２ページ△２</vt:lpstr>
      <vt:lpstr>２３ページ△４</vt:lpstr>
      <vt:lpstr>２４ページ△５</vt:lpstr>
      <vt:lpstr>２８ページ△５</vt:lpstr>
      <vt:lpstr>１０７ページ△ウ</vt:lpstr>
      <vt:lpstr>１０７ページ△エ</vt:lpstr>
      <vt:lpstr>１０８ページ△オ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2026-09-18T00:29:56Z</dcterms:modified>
</cp:coreProperties>
</file>