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shiharat007\Desktop\算数教科書\３年生\上\"/>
    </mc:Choice>
  </mc:AlternateContent>
  <xr:revisionPtr revIDLastSave="0" documentId="13_ncr:1_{6244AD5F-B659-4E79-8381-8BA904268C60}" xr6:coauthVersionLast="47" xr6:coauthVersionMax="47" xr10:uidLastSave="{00000000-0000-0000-0000-000000000000}"/>
  <bookViews>
    <workbookView xWindow="-120" yWindow="-120" windowWidth="20730" windowHeight="11040" xr2:uid="{FCEA6E17-D7C7-4251-9FFF-07103C257DF8}"/>
  </bookViews>
  <sheets>
    <sheet name="１３４ページ△チ_x0009__x0009__x0009_" sheetId="1" r:id="rId1"/>
    <sheet name="１３４ページ△ツ_x0009__x0009__x0009_" sheetId="2" r:id="rId2"/>
    <sheet name="１３４ページ△テ" sheetId="3" r:id="rId3"/>
    <sheet name="１３５ページ△ト" sheetId="4" r:id="rId4"/>
    <sheet name="１３５ページ△ナ" sheetId="5" r:id="rId5"/>
    <sheet name="１３５ページ△ニ_x0009__x0009__x0009_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2" l="1"/>
  <c r="F15" i="2"/>
  <c r="F3" i="2"/>
  <c r="F25" i="3"/>
  <c r="F23" i="3"/>
  <c r="F21" i="3"/>
  <c r="F19" i="3"/>
  <c r="F17" i="3"/>
  <c r="F15" i="3"/>
  <c r="F13" i="3"/>
  <c r="F11" i="3"/>
  <c r="F9" i="3"/>
  <c r="F7" i="3"/>
  <c r="F5" i="3"/>
  <c r="F3" i="3"/>
  <c r="F25" i="6"/>
  <c r="F23" i="6"/>
  <c r="F21" i="6"/>
  <c r="F19" i="6"/>
  <c r="F17" i="6"/>
  <c r="F15" i="6"/>
  <c r="F13" i="6"/>
  <c r="F11" i="6"/>
  <c r="F9" i="6"/>
  <c r="F7" i="6"/>
  <c r="F5" i="6"/>
  <c r="F25" i="4"/>
  <c r="F23" i="4"/>
  <c r="F21" i="4"/>
  <c r="F19" i="4"/>
  <c r="F17" i="4"/>
  <c r="F15" i="4"/>
  <c r="F13" i="4"/>
  <c r="F11" i="4"/>
  <c r="F9" i="4"/>
  <c r="F7" i="4"/>
  <c r="F5" i="4"/>
  <c r="F3" i="4"/>
  <c r="F17" i="5"/>
  <c r="F15" i="5"/>
  <c r="F13" i="5"/>
  <c r="F11" i="5"/>
  <c r="F9" i="5"/>
  <c r="F7" i="5"/>
  <c r="F5" i="5"/>
  <c r="F3" i="5"/>
  <c r="F33" i="6"/>
  <c r="F31" i="6"/>
  <c r="F29" i="6"/>
  <c r="F27" i="6"/>
  <c r="H17" i="5"/>
  <c r="H15" i="5"/>
  <c r="H13" i="5"/>
  <c r="H7" i="5"/>
  <c r="H11" i="5"/>
  <c r="H9" i="5"/>
  <c r="H5" i="5"/>
  <c r="H3" i="5"/>
  <c r="H25" i="4"/>
  <c r="H23" i="4"/>
  <c r="H21" i="4"/>
  <c r="H19" i="4"/>
  <c r="H17" i="4"/>
  <c r="H15" i="4"/>
  <c r="H13" i="4"/>
  <c r="H11" i="4"/>
  <c r="H9" i="4"/>
  <c r="H7" i="4"/>
  <c r="H5" i="4"/>
  <c r="H3" i="4"/>
  <c r="H25" i="3"/>
  <c r="H23" i="3"/>
  <c r="H21" i="3"/>
  <c r="H19" i="3"/>
  <c r="H17" i="3"/>
  <c r="H15" i="3"/>
  <c r="H13" i="3"/>
  <c r="H11" i="3"/>
  <c r="H9" i="3"/>
  <c r="H7" i="3"/>
  <c r="H5" i="3"/>
  <c r="H3" i="3"/>
  <c r="F13" i="2"/>
  <c r="F11" i="2"/>
  <c r="F9" i="2"/>
  <c r="F7" i="2"/>
  <c r="F5" i="2"/>
  <c r="H17" i="2"/>
  <c r="H15" i="2"/>
  <c r="H13" i="2"/>
  <c r="H11" i="2"/>
  <c r="H9" i="2"/>
  <c r="H7" i="2"/>
  <c r="H5" i="2"/>
  <c r="H3" i="2"/>
  <c r="F9" i="1"/>
  <c r="F7" i="1"/>
  <c r="F5" i="1"/>
  <c r="F3" i="1"/>
  <c r="H9" i="1"/>
  <c r="H7" i="1"/>
  <c r="H5" i="1"/>
  <c r="H3" i="1"/>
  <c r="H33" i="6"/>
  <c r="H31" i="6"/>
  <c r="H29" i="6"/>
  <c r="H27" i="6"/>
  <c r="H25" i="6"/>
  <c r="H23" i="6"/>
  <c r="H21" i="6"/>
  <c r="H19" i="6"/>
  <c r="H17" i="6"/>
  <c r="H15" i="6"/>
  <c r="H13" i="6"/>
  <c r="H11" i="6"/>
  <c r="H9" i="6"/>
  <c r="H7" i="6"/>
  <c r="H5" i="6"/>
  <c r="F3" i="6"/>
  <c r="H3" i="6"/>
</calcChain>
</file>

<file path=xl/sharedStrings.xml><?xml version="1.0" encoding="utf-8"?>
<sst xmlns="http://schemas.openxmlformats.org/spreadsheetml/2006/main" count="192" uniqueCount="84">
  <si>
    <t>=</t>
    <phoneticPr fontId="1"/>
  </si>
  <si>
    <t xml:space="preserve">① 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</si>
  <si>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</si>
  <si>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</si>
  <si>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</si>
  <si>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</si>
  <si>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</si>
  <si>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</si>
  <si>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</si>
  <si>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</si>
  <si>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掛け算</t>
    <rPh sb="0" eb="1">
      <t>カ</t>
    </rPh>
    <rPh sb="2" eb="3">
      <t>ザン</t>
    </rPh>
    <phoneticPr fontId="1"/>
  </si>
  <si>
    <t>１３４ページ△チ</t>
    <phoneticPr fontId="1"/>
  </si>
  <si>
    <t>１３４ページ△ツ</t>
    <phoneticPr fontId="1"/>
  </si>
  <si>
    <t>１３４ページ△テ</t>
    <phoneticPr fontId="1"/>
  </si>
  <si>
    <t>１３５ページ△ト</t>
    <phoneticPr fontId="1"/>
  </si>
  <si>
    <t>１３５ページ△ナ</t>
    <phoneticPr fontId="1"/>
  </si>
  <si>
    <t>42×2</t>
    <phoneticPr fontId="1"/>
  </si>
  <si>
    <t>12×3</t>
    <phoneticPr fontId="1"/>
  </si>
  <si>
    <t>23×2</t>
    <phoneticPr fontId="1"/>
  </si>
  <si>
    <t>20×3</t>
    <phoneticPr fontId="1"/>
  </si>
  <si>
    <t>39×2</t>
    <phoneticPr fontId="1"/>
  </si>
  <si>
    <t>12×7</t>
    <phoneticPr fontId="1"/>
  </si>
  <si>
    <t>23×4</t>
    <phoneticPr fontId="1"/>
  </si>
  <si>
    <t>18×5</t>
    <phoneticPr fontId="1"/>
  </si>
  <si>
    <t>27×3</t>
    <phoneticPr fontId="1"/>
  </si>
  <si>
    <t>45×2</t>
    <phoneticPr fontId="1"/>
  </si>
  <si>
    <t>36×2</t>
    <phoneticPr fontId="1"/>
  </si>
  <si>
    <t>15×4</t>
    <phoneticPr fontId="1"/>
  </si>
  <si>
    <t>43×3</t>
    <phoneticPr fontId="1"/>
  </si>
  <si>
    <t>⑩</t>
    <phoneticPr fontId="1"/>
  </si>
  <si>
    <t>⑪</t>
    <phoneticPr fontId="1"/>
  </si>
  <si>
    <t>⑫</t>
    <phoneticPr fontId="1"/>
  </si>
  <si>
    <t>62×4</t>
    <phoneticPr fontId="1"/>
  </si>
  <si>
    <t>81×6</t>
    <phoneticPr fontId="1"/>
  </si>
  <si>
    <t>70×8</t>
    <phoneticPr fontId="1"/>
  </si>
  <si>
    <t>37×8</t>
    <phoneticPr fontId="1"/>
  </si>
  <si>
    <t>64×9</t>
    <phoneticPr fontId="1"/>
  </si>
  <si>
    <t>78×6</t>
    <phoneticPr fontId="1"/>
  </si>
  <si>
    <t>54×3</t>
    <phoneticPr fontId="1"/>
  </si>
  <si>
    <t>36×7</t>
    <phoneticPr fontId="1"/>
  </si>
  <si>
    <t>48×5</t>
    <phoneticPr fontId="1"/>
  </si>
  <si>
    <t>92×8</t>
    <phoneticPr fontId="1"/>
  </si>
  <si>
    <t>85×4</t>
    <phoneticPr fontId="1"/>
  </si>
  <si>
    <t>18×7</t>
    <phoneticPr fontId="1"/>
  </si>
  <si>
    <t>19×6</t>
    <phoneticPr fontId="1"/>
  </si>
  <si>
    <t>36×3</t>
    <phoneticPr fontId="1"/>
  </si>
  <si>
    <t>26×4</t>
    <phoneticPr fontId="1"/>
  </si>
  <si>
    <t>38×6</t>
    <phoneticPr fontId="1"/>
  </si>
  <si>
    <t>89×7</t>
    <phoneticPr fontId="1"/>
  </si>
  <si>
    <t>68×3</t>
    <phoneticPr fontId="1"/>
  </si>
  <si>
    <t>67×9</t>
    <phoneticPr fontId="1"/>
  </si>
  <si>
    <t>78×4</t>
    <phoneticPr fontId="1"/>
  </si>
  <si>
    <t>46×9</t>
    <phoneticPr fontId="1"/>
  </si>
  <si>
    <t>58×7</t>
    <phoneticPr fontId="1"/>
  </si>
  <si>
    <t>26×8</t>
    <phoneticPr fontId="1"/>
  </si>
  <si>
    <t>217×3</t>
    <phoneticPr fontId="1"/>
  </si>
  <si>
    <t>171×5</t>
    <phoneticPr fontId="1"/>
  </si>
  <si>
    <t>456×2</t>
    <phoneticPr fontId="1"/>
  </si>
  <si>
    <t>238×4</t>
    <phoneticPr fontId="1"/>
  </si>
  <si>
    <t>348×2</t>
    <phoneticPr fontId="1"/>
  </si>
  <si>
    <t>250×3</t>
    <phoneticPr fontId="1"/>
  </si>
  <si>
    <t>461×2</t>
    <phoneticPr fontId="1"/>
  </si>
  <si>
    <t>297×3</t>
    <phoneticPr fontId="1"/>
  </si>
  <si>
    <t>１３５ページ△ニ</t>
    <phoneticPr fontId="1"/>
  </si>
  <si>
    <t>⑬</t>
    <phoneticPr fontId="1"/>
  </si>
  <si>
    <t>⑭</t>
    <phoneticPr fontId="1"/>
  </si>
  <si>
    <t>⑮</t>
    <phoneticPr fontId="1"/>
  </si>
  <si>
    <t>⑯</t>
    <phoneticPr fontId="1"/>
  </si>
  <si>
    <t>534×2</t>
    <phoneticPr fontId="1"/>
  </si>
  <si>
    <t>460×6</t>
    <phoneticPr fontId="1"/>
  </si>
  <si>
    <t>943×4</t>
    <phoneticPr fontId="1"/>
  </si>
  <si>
    <t>259×5</t>
    <phoneticPr fontId="1"/>
  </si>
  <si>
    <t>203×9</t>
    <phoneticPr fontId="1"/>
  </si>
  <si>
    <t>326×7</t>
    <phoneticPr fontId="1"/>
  </si>
  <si>
    <t>419×3</t>
    <phoneticPr fontId="1"/>
  </si>
  <si>
    <t>548×8</t>
    <phoneticPr fontId="1"/>
  </si>
  <si>
    <t>126×4</t>
    <phoneticPr fontId="1"/>
  </si>
  <si>
    <t>415×7</t>
    <phoneticPr fontId="1"/>
  </si>
  <si>
    <t>685×8</t>
    <phoneticPr fontId="1"/>
  </si>
  <si>
    <t>579×9</t>
    <phoneticPr fontId="1"/>
  </si>
  <si>
    <t>375×8</t>
    <phoneticPr fontId="1"/>
  </si>
  <si>
    <t>112×9</t>
    <phoneticPr fontId="1"/>
  </si>
  <si>
    <t>276×4</t>
    <phoneticPr fontId="1"/>
  </si>
  <si>
    <t>846×6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</si>
</sst>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48"/>
      <color theme="1"/>
      <name val="游ゴシック"/>
      <family val="3"/>
      <charset val="128"/>
      <scheme val="minor"/>
    </font>
    <font>
      <sz val="48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176" fontId="0" fillId="2" borderId="0" xfId="0" applyNumberFormat="1" applyFill="1">
      <alignment vertical="center"/>
    </xf>
    <xf numFmtId="0" fontId="0" fillId="2" borderId="0" xfId="0" applyFill="1">
      <alignment vertical="center"/>
    </xf>
    <xf numFmtId="176" fontId="3" fillId="3" borderId="3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 applyProtection="1">
      <alignment horizontal="center" vertical="center"/>
      <protection locked="0"/>
    </xf>
    <xf numFmtId="176" fontId="0" fillId="2" borderId="0" xfId="0" applyNumberFormat="1" applyFill="1" applyProtection="1">
      <alignment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0" fillId="2" borderId="0" xfId="0" applyNumberFormat="1" applyFill="1">
      <alignment vertical="center"/>
    </xf>
    <xf numFmtId="49" fontId="0" fillId="0" borderId="0" xfId="0" applyNumberFormat="1">
      <alignment vertical="center"/>
    </xf>
    <xf numFmtId="176" fontId="3" fillId="3" borderId="2" xfId="0" applyNumberFormat="1" applyFont="1" applyFill="1" applyBorder="1" applyAlignment="1">
      <alignment horizontal="left" vertical="center"/>
    </xf>
    <xf numFmtId="0" fontId="4" fillId="0" borderId="1" xfId="0" applyFont="1" applyBorder="1" applyAlignment="1" applyProtection="1">
      <alignment horizontal="center" vertical="center"/>
      <protection hidden="1"/>
    </xf>
    <xf numFmtId="0" fontId="0" fillId="2" borderId="0" xfId="0" applyFill="1" applyProtection="1">
      <alignment vertical="center"/>
      <protection hidden="1"/>
    </xf>
    <xf numFmtId="176" fontId="0" fillId="2" borderId="0" xfId="0" applyNumberFormat="1" applyFill="1" applyProtection="1">
      <alignment vertical="center"/>
      <protection hidden="1"/>
    </xf>
    <xf numFmtId="49" fontId="3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標準" xfId="0" builtinId="0"/>
  </cellStyles>
  <dxfs count="120"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67DB1-717C-4F9A-9A55-C7B9E964AA36}">
  <dimension ref="A1:I39"/>
  <sheetViews>
    <sheetView tabSelected="1" zoomScale="160" zoomScaleNormal="160" workbookViewId="0">
      <selection activeCell="F3" sqref="F3:F9"/>
    </sheetView>
  </sheetViews>
  <sheetFormatPr defaultRowHeight="18.75" x14ac:dyDescent="0.4"/>
  <cols>
    <col min="1" max="1" width="11" style="9" customWidth="1"/>
    <col min="2" max="2" width="36.625" customWidth="1"/>
    <col min="3" max="3" width="9" customWidth="1"/>
    <col min="4" max="4" width="22.625" style="3" customWidth="1"/>
    <col min="5" max="5" width="3.125" customWidth="1"/>
    <col min="6" max="7" width="9" style="3"/>
    <col min="8" max="8" width="8.875" style="3" hidden="1" customWidth="1"/>
    <col min="9" max="9" width="9" style="3"/>
  </cols>
  <sheetData>
    <row r="1" spans="1:8" ht="56.25" customHeight="1" x14ac:dyDescent="0.4">
      <c r="A1" s="14" t="s">
        <v>10</v>
      </c>
      <c r="B1" s="14"/>
      <c r="C1" s="15" t="s">
        <v>11</v>
      </c>
      <c r="D1" s="15"/>
      <c r="E1" s="15"/>
      <c r="F1" s="15"/>
    </row>
    <row r="2" spans="1:8" s="3" customFormat="1" ht="19.5" thickBot="1" x14ac:dyDescent="0.45">
      <c r="B2" s="8"/>
    </row>
    <row r="3" spans="1:8" ht="56.25" customHeight="1" thickBot="1" x14ac:dyDescent="0.45">
      <c r="A3" s="10" t="s">
        <v>1</v>
      </c>
      <c r="B3" s="7" t="s">
        <v>16</v>
      </c>
      <c r="C3" s="4" t="s">
        <v>0</v>
      </c>
      <c r="D3" s="5"/>
      <c r="E3" s="3"/>
      <c r="F3" s="11" t="str">
        <f>IF(D3="","",IF(D3=H3,"〇","X"))</f>
        <v/>
      </c>
      <c r="H3" s="3">
        <f>42*2</f>
        <v>84</v>
      </c>
    </row>
    <row r="4" spans="1:8" s="3" customFormat="1" ht="19.5" thickBot="1" x14ac:dyDescent="0.45">
      <c r="B4" s="8"/>
      <c r="D4" s="6"/>
      <c r="F4" s="12"/>
    </row>
    <row r="5" spans="1:8" ht="56.25" customHeight="1" thickBot="1" x14ac:dyDescent="0.45">
      <c r="A5" s="10" t="s">
        <v>2</v>
      </c>
      <c r="B5" s="7" t="s">
        <v>17</v>
      </c>
      <c r="C5" s="4" t="s">
        <v>0</v>
      </c>
      <c r="D5" s="5"/>
      <c r="E5" s="3"/>
      <c r="F5" s="11" t="str">
        <f>IF(D5="","",IF(D5=H5,"〇","X"))</f>
        <v/>
      </c>
      <c r="H5" s="3">
        <f>12*3</f>
        <v>36</v>
      </c>
    </row>
    <row r="6" spans="1:8" s="3" customFormat="1" ht="19.5" thickBot="1" x14ac:dyDescent="0.45">
      <c r="B6" s="8"/>
      <c r="D6" s="6"/>
      <c r="F6" s="12"/>
    </row>
    <row r="7" spans="1:8" ht="56.25" customHeight="1" thickBot="1" x14ac:dyDescent="0.45">
      <c r="A7" s="10" t="s">
        <v>3</v>
      </c>
      <c r="B7" s="7" t="s">
        <v>18</v>
      </c>
      <c r="C7" s="4" t="s">
        <v>0</v>
      </c>
      <c r="D7" s="5"/>
      <c r="E7" s="3"/>
      <c r="F7" s="11" t="str">
        <f>IF(D7="","",IF(D7=H7,"〇","X"))</f>
        <v/>
      </c>
      <c r="H7" s="3">
        <f>23*2</f>
        <v>46</v>
      </c>
    </row>
    <row r="8" spans="1:8" s="3" customFormat="1" ht="19.5" thickBot="1" x14ac:dyDescent="0.45">
      <c r="B8" s="8"/>
      <c r="D8" s="6"/>
      <c r="F8" s="12"/>
    </row>
    <row r="9" spans="1:8" ht="56.25" customHeight="1" thickBot="1" x14ac:dyDescent="0.45">
      <c r="A9" s="10" t="s">
        <v>4</v>
      </c>
      <c r="B9" s="7" t="s">
        <v>19</v>
      </c>
      <c r="C9" s="4" t="s">
        <v>0</v>
      </c>
      <c r="D9" s="5"/>
      <c r="E9" s="3"/>
      <c r="F9" s="11" t="str">
        <f>IF(D9="","",IF(D9=H9,"〇","X"))</f>
        <v/>
      </c>
      <c r="H9" s="3">
        <f>20*3</f>
        <v>60</v>
      </c>
    </row>
    <row r="10" spans="1:8" x14ac:dyDescent="0.4">
      <c r="A10" s="3"/>
      <c r="B10" s="8"/>
      <c r="C10" s="3"/>
      <c r="D10" s="6"/>
      <c r="E10" s="3"/>
    </row>
    <row r="11" spans="1:8" ht="56.25" customHeight="1" x14ac:dyDescent="0.4">
      <c r="A11" s="3"/>
      <c r="B11" s="8"/>
      <c r="C11" s="3"/>
      <c r="D11" s="6"/>
      <c r="E11" s="3"/>
    </row>
    <row r="12" spans="1:8" x14ac:dyDescent="0.4">
      <c r="A12" s="3"/>
      <c r="B12" s="8"/>
      <c r="C12" s="3"/>
      <c r="D12" s="6"/>
      <c r="E12" s="3"/>
    </row>
    <row r="13" spans="1:8" ht="56.25" customHeight="1" x14ac:dyDescent="0.4">
      <c r="A13" s="3"/>
      <c r="B13" s="8"/>
      <c r="C13" s="3"/>
      <c r="D13" s="6"/>
      <c r="E13" s="3"/>
    </row>
    <row r="14" spans="1:8" x14ac:dyDescent="0.4">
      <c r="A14" s="3"/>
      <c r="B14" s="8"/>
      <c r="C14" s="3"/>
      <c r="D14" s="6"/>
      <c r="E14" s="3"/>
    </row>
    <row r="15" spans="1:8" ht="56.25" customHeight="1" x14ac:dyDescent="0.4">
      <c r="A15" s="3"/>
      <c r="B15" s="8"/>
      <c r="C15" s="3"/>
      <c r="D15" s="6"/>
      <c r="E15" s="3"/>
    </row>
    <row r="16" spans="1:8" x14ac:dyDescent="0.4">
      <c r="A16" s="3"/>
      <c r="B16" s="8"/>
      <c r="C16" s="3"/>
      <c r="D16" s="6"/>
      <c r="E16" s="3"/>
    </row>
    <row r="17" spans="1:5" ht="56.25" customHeight="1" x14ac:dyDescent="0.4">
      <c r="A17" s="3"/>
      <c r="B17" s="8"/>
      <c r="C17" s="3"/>
      <c r="D17" s="6"/>
      <c r="E17" s="3"/>
    </row>
    <row r="18" spans="1:5" x14ac:dyDescent="0.4">
      <c r="A18" s="3"/>
      <c r="B18" s="8"/>
      <c r="C18" s="3"/>
      <c r="D18" s="6"/>
      <c r="E18" s="3"/>
    </row>
    <row r="19" spans="1:5" ht="56.25" customHeight="1" x14ac:dyDescent="0.4">
      <c r="A19" s="3"/>
      <c r="B19" s="8"/>
      <c r="C19" s="3"/>
      <c r="D19" s="6"/>
      <c r="E19" s="3"/>
    </row>
    <row r="20" spans="1:5" x14ac:dyDescent="0.4">
      <c r="A20" s="3"/>
      <c r="B20" s="8"/>
      <c r="C20" s="3"/>
      <c r="D20" s="6"/>
      <c r="E20" s="3"/>
    </row>
    <row r="21" spans="1:5" ht="56.25" customHeight="1" x14ac:dyDescent="0.4">
      <c r="A21" s="3"/>
      <c r="B21" s="8"/>
      <c r="C21" s="3"/>
      <c r="D21" s="6"/>
      <c r="E21" s="3"/>
    </row>
    <row r="22" spans="1:5" x14ac:dyDescent="0.4">
      <c r="A22" s="3"/>
      <c r="B22" s="8"/>
      <c r="C22" s="3"/>
      <c r="D22" s="6"/>
      <c r="E22" s="3"/>
    </row>
    <row r="23" spans="1:5" ht="56.25" customHeight="1" x14ac:dyDescent="0.4">
      <c r="A23" s="3"/>
      <c r="B23" s="8"/>
      <c r="C23" s="3"/>
      <c r="D23" s="6"/>
      <c r="E23" s="3"/>
    </row>
    <row r="24" spans="1:5" x14ac:dyDescent="0.4">
      <c r="A24" s="3"/>
      <c r="B24" s="8"/>
      <c r="C24" s="3"/>
      <c r="D24" s="6"/>
      <c r="E24" s="3"/>
    </row>
    <row r="25" spans="1:5" ht="56.25" customHeight="1" x14ac:dyDescent="0.4">
      <c r="A25" s="8"/>
      <c r="B25" s="2"/>
      <c r="C25" s="2"/>
      <c r="D25" s="2"/>
      <c r="E25" s="2"/>
    </row>
    <row r="26" spans="1:5" x14ac:dyDescent="0.4">
      <c r="A26" s="8"/>
      <c r="B26" s="2"/>
      <c r="C26" s="2"/>
      <c r="D26" s="2"/>
      <c r="E26" s="2"/>
    </row>
    <row r="27" spans="1:5" ht="56.25" customHeight="1" x14ac:dyDescent="0.4">
      <c r="A27" s="8"/>
      <c r="B27" s="2"/>
      <c r="C27" s="2"/>
      <c r="D27" s="2"/>
      <c r="E27" s="2"/>
    </row>
    <row r="28" spans="1:5" x14ac:dyDescent="0.4">
      <c r="A28" s="8"/>
      <c r="B28" s="2"/>
      <c r="C28" s="2"/>
      <c r="D28" s="2"/>
      <c r="E28" s="2"/>
    </row>
    <row r="29" spans="1:5" ht="56.25" customHeight="1" x14ac:dyDescent="0.4">
      <c r="A29" s="8"/>
      <c r="B29" s="2"/>
      <c r="C29" s="2"/>
      <c r="D29" s="2"/>
      <c r="E29" s="2"/>
    </row>
    <row r="30" spans="1:5" x14ac:dyDescent="0.4">
      <c r="A30" s="8"/>
      <c r="B30" s="2"/>
      <c r="C30" s="2"/>
      <c r="D30" s="2"/>
      <c r="E30" s="2"/>
    </row>
    <row r="31" spans="1:5" ht="56.25" customHeight="1" x14ac:dyDescent="0.4">
      <c r="A31" s="8"/>
      <c r="B31" s="2"/>
      <c r="C31" s="2"/>
      <c r="D31" s="2"/>
      <c r="E31" s="2"/>
    </row>
    <row r="32" spans="1:5" x14ac:dyDescent="0.4">
      <c r="A32" s="8"/>
      <c r="B32" s="2"/>
      <c r="C32" s="2"/>
      <c r="D32" s="2"/>
      <c r="E32" s="2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19" priority="17">
      <formula>F3="X"</formula>
    </cfRule>
    <cfRule type="expression" dxfId="118" priority="18">
      <formula>F3="〇"</formula>
    </cfRule>
  </conditionalFormatting>
  <conditionalFormatting sqref="F7">
    <cfRule type="expression" dxfId="117" priority="13">
      <formula>$F$7="X"</formula>
    </cfRule>
    <cfRule type="expression" dxfId="116" priority="14">
      <formula>$F$7="〇"</formula>
    </cfRule>
  </conditionalFormatting>
  <conditionalFormatting sqref="F5">
    <cfRule type="expression" dxfId="115" priority="15">
      <formula>$F$5="X"</formula>
    </cfRule>
    <cfRule type="expression" dxfId="114" priority="16">
      <formula>$F$5="〇"</formula>
    </cfRule>
  </conditionalFormatting>
  <conditionalFormatting sqref="F9">
    <cfRule type="expression" dxfId="113" priority="11">
      <formula>$F$9="X"</formula>
    </cfRule>
    <cfRule type="expression" dxfId="112" priority="12">
      <formula>$F$9="〇"</formula>
    </cfRule>
  </conditionalFormatting>
  <dataValidations count="1">
    <dataValidation type="whole" allowBlank="1" showInputMessage="1" showErrorMessage="1" sqref="C33:C1048576 D2:D24" xr:uid="{477E5830-2A8A-4358-95A2-5DA64904C174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DDA7E-230E-4A45-89AC-A7ACD4C6B5C8}">
  <dimension ref="A1:I39"/>
  <sheetViews>
    <sheetView zoomScale="160" zoomScaleNormal="160" workbookViewId="0">
      <selection activeCell="B4" sqref="B4"/>
    </sheetView>
  </sheetViews>
  <sheetFormatPr defaultRowHeight="18.75" x14ac:dyDescent="0.4"/>
  <cols>
    <col min="1" max="1" width="11" style="9" customWidth="1"/>
    <col min="2" max="2" width="36.625" customWidth="1"/>
    <col min="3" max="3" width="9" customWidth="1"/>
    <col min="4" max="4" width="22.625" style="3" customWidth="1"/>
    <col min="5" max="5" width="3.125" customWidth="1"/>
    <col min="6" max="7" width="9" style="3"/>
    <col min="8" max="8" width="0" style="3" hidden="1" customWidth="1"/>
    <col min="9" max="9" width="9" style="3"/>
  </cols>
  <sheetData>
    <row r="1" spans="1:8" ht="56.25" customHeight="1" x14ac:dyDescent="0.4">
      <c r="A1" s="14" t="s">
        <v>10</v>
      </c>
      <c r="B1" s="14"/>
      <c r="C1" s="15" t="s">
        <v>12</v>
      </c>
      <c r="D1" s="15"/>
      <c r="E1" s="15"/>
      <c r="F1" s="15"/>
    </row>
    <row r="2" spans="1:8" s="3" customFormat="1" ht="19.5" thickBot="1" x14ac:dyDescent="0.45">
      <c r="B2" s="8"/>
    </row>
    <row r="3" spans="1:8" ht="56.25" customHeight="1" thickBot="1" x14ac:dyDescent="0.45">
      <c r="A3" s="10" t="s">
        <v>1</v>
      </c>
      <c r="B3" s="7" t="s">
        <v>20</v>
      </c>
      <c r="C3" s="4" t="s">
        <v>0</v>
      </c>
      <c r="D3" s="5"/>
      <c r="E3" s="3"/>
      <c r="F3" s="11" t="str">
        <f>IF(D3="","",IF(D3=H3,"〇","X"))</f>
        <v/>
      </c>
      <c r="H3" s="3">
        <f>39*2</f>
        <v>78</v>
      </c>
    </row>
    <row r="4" spans="1:8" s="3" customFormat="1" ht="19.5" thickBot="1" x14ac:dyDescent="0.45">
      <c r="B4" s="8"/>
      <c r="D4" s="6"/>
      <c r="F4" s="12"/>
    </row>
    <row r="5" spans="1:8" ht="56.25" customHeight="1" thickBot="1" x14ac:dyDescent="0.45">
      <c r="A5" s="10" t="s">
        <v>2</v>
      </c>
      <c r="B5" s="7" t="s">
        <v>21</v>
      </c>
      <c r="C5" s="4" t="s">
        <v>0</v>
      </c>
      <c r="D5" s="5"/>
      <c r="E5" s="3"/>
      <c r="F5" s="11" t="str">
        <f>IF(D5="","",IF(D5=H5,"〇","X"))</f>
        <v/>
      </c>
      <c r="H5" s="3">
        <f>12*7</f>
        <v>84</v>
      </c>
    </row>
    <row r="6" spans="1:8" s="3" customFormat="1" ht="19.5" thickBot="1" x14ac:dyDescent="0.45">
      <c r="B6" s="8"/>
      <c r="D6" s="6"/>
      <c r="F6" s="12"/>
    </row>
    <row r="7" spans="1:8" ht="56.25" customHeight="1" thickBot="1" x14ac:dyDescent="0.45">
      <c r="A7" s="10" t="s">
        <v>3</v>
      </c>
      <c r="B7" s="7" t="s">
        <v>22</v>
      </c>
      <c r="C7" s="4" t="s">
        <v>0</v>
      </c>
      <c r="D7" s="5"/>
      <c r="E7" s="3"/>
      <c r="F7" s="11" t="str">
        <f>IF(D7="","",IF(D7=H7,"〇","X"))</f>
        <v/>
      </c>
      <c r="H7" s="3">
        <f>23*4</f>
        <v>92</v>
      </c>
    </row>
    <row r="8" spans="1:8" s="3" customFormat="1" ht="19.5" thickBot="1" x14ac:dyDescent="0.45">
      <c r="B8" s="8"/>
      <c r="D8" s="6"/>
      <c r="F8" s="12"/>
    </row>
    <row r="9" spans="1:8" ht="56.25" customHeight="1" thickBot="1" x14ac:dyDescent="0.45">
      <c r="A9" s="10" t="s">
        <v>4</v>
      </c>
      <c r="B9" s="7" t="s">
        <v>23</v>
      </c>
      <c r="C9" s="4" t="s">
        <v>0</v>
      </c>
      <c r="D9" s="5"/>
      <c r="E9" s="3"/>
      <c r="F9" s="11" t="str">
        <f>IF(D9="","",IF(D9=H9,"〇","X"))</f>
        <v/>
      </c>
      <c r="H9" s="3">
        <f>18*5</f>
        <v>90</v>
      </c>
    </row>
    <row r="10" spans="1:8" ht="19.5" thickBot="1" x14ac:dyDescent="0.45">
      <c r="A10" s="3"/>
      <c r="B10" s="8"/>
      <c r="C10" s="3"/>
      <c r="D10" s="6"/>
      <c r="E10" s="3"/>
      <c r="F10" s="12"/>
    </row>
    <row r="11" spans="1:8" ht="56.25" customHeight="1" thickBot="1" x14ac:dyDescent="0.45">
      <c r="A11" s="10" t="s">
        <v>5</v>
      </c>
      <c r="B11" s="7" t="s">
        <v>24</v>
      </c>
      <c r="C11" s="4" t="s">
        <v>0</v>
      </c>
      <c r="D11" s="5"/>
      <c r="E11" s="3"/>
      <c r="F11" s="11" t="str">
        <f>IF(D11="","",IF(D11=H11,"〇","X"))</f>
        <v/>
      </c>
      <c r="H11" s="3">
        <f>27*3</f>
        <v>81</v>
      </c>
    </row>
    <row r="12" spans="1:8" ht="19.5" thickBot="1" x14ac:dyDescent="0.45">
      <c r="A12" s="3"/>
      <c r="B12" s="8"/>
      <c r="C12" s="3"/>
      <c r="D12" s="6"/>
      <c r="E12" s="3"/>
      <c r="F12" s="12"/>
    </row>
    <row r="13" spans="1:8" ht="56.25" customHeight="1" thickBot="1" x14ac:dyDescent="0.45">
      <c r="A13" s="10" t="s">
        <v>6</v>
      </c>
      <c r="B13" s="7" t="s">
        <v>25</v>
      </c>
      <c r="C13" s="4" t="s">
        <v>0</v>
      </c>
      <c r="D13" s="5"/>
      <c r="E13" s="3"/>
      <c r="F13" s="11" t="str">
        <f>IF(D13="","",IF(D13=H13,"〇","X"))</f>
        <v/>
      </c>
      <c r="H13" s="3">
        <f>45*2</f>
        <v>90</v>
      </c>
    </row>
    <row r="14" spans="1:8" ht="19.5" thickBot="1" x14ac:dyDescent="0.45">
      <c r="A14" s="3"/>
      <c r="B14" s="8"/>
      <c r="C14" s="3"/>
      <c r="D14" s="6"/>
      <c r="E14" s="3"/>
      <c r="F14" s="12"/>
    </row>
    <row r="15" spans="1:8" ht="56.25" customHeight="1" thickBot="1" x14ac:dyDescent="0.45">
      <c r="A15" s="10" t="s">
        <v>7</v>
      </c>
      <c r="B15" s="7" t="s">
        <v>26</v>
      </c>
      <c r="C15" s="4" t="s">
        <v>0</v>
      </c>
      <c r="D15" s="5"/>
      <c r="E15" s="3"/>
      <c r="F15" s="11" t="str">
        <f>IF(D15="","",IF(D15=H15,"〇","X"))</f>
        <v/>
      </c>
      <c r="H15" s="3">
        <f>36*2</f>
        <v>72</v>
      </c>
    </row>
    <row r="16" spans="1:8" ht="19.5" thickBot="1" x14ac:dyDescent="0.45">
      <c r="A16" s="3"/>
      <c r="B16" s="8"/>
      <c r="C16" s="3"/>
      <c r="D16" s="6"/>
      <c r="E16" s="3"/>
      <c r="F16" s="12"/>
    </row>
    <row r="17" spans="1:8" ht="56.25" customHeight="1" thickBot="1" x14ac:dyDescent="0.45">
      <c r="A17" s="10" t="s">
        <v>8</v>
      </c>
      <c r="B17" s="7" t="s">
        <v>27</v>
      </c>
      <c r="C17" s="4" t="s">
        <v>0</v>
      </c>
      <c r="D17" s="5"/>
      <c r="E17" s="3"/>
      <c r="F17" s="11" t="str">
        <f>IF(D17="","",IF(D17=H17,"〇","X"))</f>
        <v/>
      </c>
      <c r="H17" s="3">
        <f>15*4</f>
        <v>60</v>
      </c>
    </row>
    <row r="18" spans="1:8" x14ac:dyDescent="0.4">
      <c r="A18" s="3"/>
      <c r="B18" s="8"/>
      <c r="C18" s="3"/>
      <c r="D18" s="6"/>
      <c r="E18" s="3"/>
    </row>
    <row r="19" spans="1:8" ht="56.25" customHeight="1" x14ac:dyDescent="0.4">
      <c r="A19" s="3"/>
      <c r="B19" s="8"/>
      <c r="C19" s="3"/>
      <c r="D19" s="6"/>
      <c r="E19" s="3"/>
    </row>
    <row r="20" spans="1:8" x14ac:dyDescent="0.4">
      <c r="A20" s="3"/>
      <c r="B20" s="8"/>
      <c r="C20" s="3"/>
      <c r="D20" s="6"/>
      <c r="E20" s="3"/>
    </row>
    <row r="21" spans="1:8" ht="56.25" customHeight="1" x14ac:dyDescent="0.4">
      <c r="A21" s="8"/>
      <c r="B21" s="2"/>
      <c r="C21" s="2"/>
      <c r="D21" s="2"/>
      <c r="E21" s="2"/>
    </row>
    <row r="22" spans="1:8" x14ac:dyDescent="0.4">
      <c r="A22" s="8"/>
      <c r="B22" s="2"/>
      <c r="C22" s="2"/>
      <c r="D22" s="2"/>
      <c r="E22" s="2"/>
      <c r="F22" s="2"/>
    </row>
    <row r="23" spans="1:8" ht="56.25" customHeight="1" x14ac:dyDescent="0.4">
      <c r="A23" s="8"/>
      <c r="B23" s="2"/>
      <c r="C23" s="2"/>
      <c r="D23" s="2"/>
      <c r="E23" s="2"/>
    </row>
    <row r="24" spans="1:8" x14ac:dyDescent="0.4">
      <c r="A24" s="8"/>
      <c r="B24" s="2"/>
      <c r="C24" s="2"/>
      <c r="D24" s="2"/>
      <c r="E24" s="2"/>
      <c r="F24" s="2"/>
    </row>
    <row r="25" spans="1:8" ht="56.25" customHeight="1" x14ac:dyDescent="0.4">
      <c r="A25" s="8"/>
      <c r="B25" s="2"/>
      <c r="C25" s="2"/>
      <c r="D25" s="2"/>
      <c r="E25" s="2"/>
    </row>
    <row r="26" spans="1:8" x14ac:dyDescent="0.4">
      <c r="A26" s="8"/>
      <c r="B26" s="2"/>
      <c r="C26" s="2"/>
      <c r="D26" s="2"/>
      <c r="E26" s="2"/>
    </row>
    <row r="27" spans="1:8" ht="56.25" customHeight="1" x14ac:dyDescent="0.4">
      <c r="A27" s="8"/>
      <c r="B27" s="2"/>
      <c r="C27" s="2"/>
      <c r="D27" s="2"/>
      <c r="E27" s="2"/>
    </row>
    <row r="28" spans="1:8" x14ac:dyDescent="0.4">
      <c r="A28" s="8"/>
      <c r="B28" s="2"/>
      <c r="C28" s="2"/>
      <c r="D28" s="2"/>
      <c r="E28" s="2"/>
    </row>
    <row r="29" spans="1:8" ht="56.25" customHeight="1" x14ac:dyDescent="0.4">
      <c r="A29" s="8"/>
      <c r="B29" s="2"/>
      <c r="C29" s="2"/>
      <c r="D29" s="2"/>
      <c r="E29" s="2"/>
    </row>
    <row r="30" spans="1:8" x14ac:dyDescent="0.4">
      <c r="A30" s="8"/>
      <c r="B30" s="2"/>
      <c r="C30" s="2"/>
      <c r="D30" s="2"/>
      <c r="E30" s="2"/>
    </row>
    <row r="31" spans="1:8" ht="56.25" customHeight="1" x14ac:dyDescent="0.4">
      <c r="A31" s="8"/>
      <c r="B31" s="2"/>
      <c r="C31" s="2"/>
      <c r="D31" s="2"/>
      <c r="E31" s="2"/>
    </row>
    <row r="32" spans="1:8" x14ac:dyDescent="0.4">
      <c r="A32" s="8"/>
      <c r="B32" s="2"/>
      <c r="C32" s="2"/>
      <c r="D32" s="2"/>
      <c r="E32" s="2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11" priority="17">
      <formula>F3="X"</formula>
    </cfRule>
    <cfRule type="expression" dxfId="110" priority="18">
      <formula>F3="〇"</formula>
    </cfRule>
  </conditionalFormatting>
  <conditionalFormatting sqref="F7">
    <cfRule type="expression" dxfId="109" priority="13">
      <formula>$F$7="X"</formula>
    </cfRule>
    <cfRule type="expression" dxfId="108" priority="14">
      <formula>$F$7="〇"</formula>
    </cfRule>
  </conditionalFormatting>
  <conditionalFormatting sqref="F5">
    <cfRule type="expression" dxfId="107" priority="15">
      <formula>$F$5="X"</formula>
    </cfRule>
    <cfRule type="expression" dxfId="106" priority="16">
      <formula>$F$5="〇"</formula>
    </cfRule>
  </conditionalFormatting>
  <conditionalFormatting sqref="F9">
    <cfRule type="expression" dxfId="105" priority="11">
      <formula>$F$9="X"</formula>
    </cfRule>
    <cfRule type="expression" dxfId="104" priority="12">
      <formula>$F$9="〇"</formula>
    </cfRule>
  </conditionalFormatting>
  <conditionalFormatting sqref="F11">
    <cfRule type="expression" dxfId="103" priority="9">
      <formula>$F$11="X"</formula>
    </cfRule>
    <cfRule type="expression" dxfId="102" priority="10">
      <formula>$F$11="〇"</formula>
    </cfRule>
  </conditionalFormatting>
  <conditionalFormatting sqref="F13">
    <cfRule type="expression" dxfId="101" priority="7">
      <formula>$F$13="X"</formula>
    </cfRule>
    <cfRule type="expression" dxfId="100" priority="8">
      <formula>$F$13="〇"</formula>
    </cfRule>
  </conditionalFormatting>
  <conditionalFormatting sqref="F15">
    <cfRule type="expression" dxfId="99" priority="5">
      <formula>$F$15="X"</formula>
    </cfRule>
    <cfRule type="expression" dxfId="98" priority="6">
      <formula>$F$15="〇"</formula>
    </cfRule>
  </conditionalFormatting>
  <conditionalFormatting sqref="F17">
    <cfRule type="expression" dxfId="97" priority="1">
      <formula>$F$17="X"</formula>
    </cfRule>
    <cfRule type="expression" dxfId="96" priority="4">
      <formula>$F$17="〇"</formula>
    </cfRule>
  </conditionalFormatting>
  <dataValidations count="1">
    <dataValidation type="whole" allowBlank="1" showInputMessage="1" showErrorMessage="1" sqref="C33:C1048576 D2:D20" xr:uid="{037BFA5B-5806-4CDE-A90E-94D718E0E3FC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94BC5-F20B-4847-8987-8D7170502FE2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9" customWidth="1"/>
    <col min="2" max="2" width="36.625" customWidth="1"/>
    <col min="3" max="3" width="9" customWidth="1"/>
    <col min="4" max="4" width="22.625" style="3" customWidth="1"/>
    <col min="5" max="5" width="3.125" customWidth="1"/>
    <col min="6" max="7" width="9" style="3"/>
    <col min="8" max="8" width="0" style="3" hidden="1" customWidth="1"/>
    <col min="9" max="9" width="9" style="3"/>
  </cols>
  <sheetData>
    <row r="1" spans="1:8" ht="56.25" customHeight="1" x14ac:dyDescent="0.4">
      <c r="A1" s="14" t="s">
        <v>10</v>
      </c>
      <c r="B1" s="14"/>
      <c r="C1" s="15" t="s">
        <v>13</v>
      </c>
      <c r="D1" s="15"/>
      <c r="E1" s="15"/>
      <c r="F1" s="15"/>
    </row>
    <row r="2" spans="1:8" s="3" customFormat="1" ht="19.5" thickBot="1" x14ac:dyDescent="0.45">
      <c r="B2" s="8"/>
    </row>
    <row r="3" spans="1:8" ht="56.25" customHeight="1" thickBot="1" x14ac:dyDescent="0.45">
      <c r="A3" s="10" t="s">
        <v>1</v>
      </c>
      <c r="B3" s="7" t="s">
        <v>28</v>
      </c>
      <c r="C3" s="4" t="s">
        <v>0</v>
      </c>
      <c r="D3" s="5"/>
      <c r="E3" s="3"/>
      <c r="F3" s="11" t="str">
        <f>IF(D3="","",IF(D3=H3,"〇","X"))</f>
        <v/>
      </c>
      <c r="H3" s="3">
        <f>43*3</f>
        <v>129</v>
      </c>
    </row>
    <row r="4" spans="1:8" s="3" customFormat="1" ht="19.5" thickBot="1" x14ac:dyDescent="0.45">
      <c r="B4" s="8"/>
      <c r="D4" s="6"/>
      <c r="F4" s="12"/>
    </row>
    <row r="5" spans="1:8" ht="56.25" customHeight="1" thickBot="1" x14ac:dyDescent="0.45">
      <c r="A5" s="10" t="s">
        <v>2</v>
      </c>
      <c r="B5" s="7" t="s">
        <v>32</v>
      </c>
      <c r="C5" s="4" t="s">
        <v>0</v>
      </c>
      <c r="D5" s="5"/>
      <c r="E5" s="3"/>
      <c r="F5" s="11" t="str">
        <f>IF(D5="","",IF(D5=H5,"〇","X"))</f>
        <v/>
      </c>
      <c r="H5" s="3">
        <f>62*4</f>
        <v>248</v>
      </c>
    </row>
    <row r="6" spans="1:8" s="3" customFormat="1" ht="19.5" thickBot="1" x14ac:dyDescent="0.45">
      <c r="B6" s="8"/>
      <c r="D6" s="6"/>
      <c r="F6" s="12"/>
    </row>
    <row r="7" spans="1:8" ht="56.25" customHeight="1" thickBot="1" x14ac:dyDescent="0.45">
      <c r="A7" s="10" t="s">
        <v>3</v>
      </c>
      <c r="B7" s="7" t="s">
        <v>33</v>
      </c>
      <c r="C7" s="4" t="s">
        <v>0</v>
      </c>
      <c r="D7" s="5"/>
      <c r="E7" s="3"/>
      <c r="F7" s="11" t="str">
        <f>IF(D7="","",IF(D7=H7,"〇","X"))</f>
        <v/>
      </c>
      <c r="H7" s="3">
        <f>81*6</f>
        <v>486</v>
      </c>
    </row>
    <row r="8" spans="1:8" s="3" customFormat="1" ht="19.5" thickBot="1" x14ac:dyDescent="0.45">
      <c r="B8" s="8"/>
      <c r="D8" s="6"/>
      <c r="F8" s="12"/>
    </row>
    <row r="9" spans="1:8" ht="56.25" customHeight="1" thickBot="1" x14ac:dyDescent="0.45">
      <c r="A9" s="10" t="s">
        <v>4</v>
      </c>
      <c r="B9" s="7" t="s">
        <v>34</v>
      </c>
      <c r="C9" s="4" t="s">
        <v>0</v>
      </c>
      <c r="D9" s="5"/>
      <c r="E9" s="3"/>
      <c r="F9" s="11" t="str">
        <f>IF(D9="","",IF(D9=H9,"〇","X"))</f>
        <v/>
      </c>
      <c r="H9" s="3">
        <f>70*8</f>
        <v>560</v>
      </c>
    </row>
    <row r="10" spans="1:8" ht="19.5" thickBot="1" x14ac:dyDescent="0.45">
      <c r="A10" s="3"/>
      <c r="B10" s="8"/>
      <c r="C10" s="3"/>
      <c r="D10" s="6"/>
      <c r="E10" s="3"/>
      <c r="F10" s="12"/>
    </row>
    <row r="11" spans="1:8" ht="56.25" customHeight="1" thickBot="1" x14ac:dyDescent="0.45">
      <c r="A11" s="10" t="s">
        <v>5</v>
      </c>
      <c r="B11" s="7" t="s">
        <v>35</v>
      </c>
      <c r="C11" s="4" t="s">
        <v>0</v>
      </c>
      <c r="D11" s="5"/>
      <c r="E11" s="3"/>
      <c r="F11" s="11" t="str">
        <f>IF(D11="","",IF(D11=H11,"〇","X"))</f>
        <v/>
      </c>
      <c r="H11" s="3">
        <f>37*8</f>
        <v>296</v>
      </c>
    </row>
    <row r="12" spans="1:8" ht="19.5" thickBot="1" x14ac:dyDescent="0.45">
      <c r="A12" s="3"/>
      <c r="B12" s="8"/>
      <c r="C12" s="3"/>
      <c r="D12" s="6"/>
      <c r="E12" s="3"/>
      <c r="F12" s="12"/>
    </row>
    <row r="13" spans="1:8" ht="56.25" customHeight="1" thickBot="1" x14ac:dyDescent="0.45">
      <c r="A13" s="10" t="s">
        <v>6</v>
      </c>
      <c r="B13" s="7" t="s">
        <v>36</v>
      </c>
      <c r="C13" s="4" t="s">
        <v>0</v>
      </c>
      <c r="D13" s="5"/>
      <c r="E13" s="3"/>
      <c r="F13" s="11" t="str">
        <f>IF(D13="","",IF(D13=H13,"〇","X"))</f>
        <v/>
      </c>
      <c r="H13" s="3">
        <f>64*9</f>
        <v>576</v>
      </c>
    </row>
    <row r="14" spans="1:8" ht="19.5" thickBot="1" x14ac:dyDescent="0.45">
      <c r="A14" s="3"/>
      <c r="B14" s="8"/>
      <c r="C14" s="3"/>
      <c r="D14" s="6"/>
      <c r="E14" s="3"/>
      <c r="F14" s="12"/>
    </row>
    <row r="15" spans="1:8" ht="56.25" customHeight="1" thickBot="1" x14ac:dyDescent="0.45">
      <c r="A15" s="10" t="s">
        <v>7</v>
      </c>
      <c r="B15" s="7" t="s">
        <v>37</v>
      </c>
      <c r="C15" s="4" t="s">
        <v>0</v>
      </c>
      <c r="D15" s="5"/>
      <c r="E15" s="3"/>
      <c r="F15" s="11" t="str">
        <f>IF(D15="","",IF(D15=H15,"〇","X"))</f>
        <v/>
      </c>
      <c r="H15" s="3">
        <f>78*6</f>
        <v>468</v>
      </c>
    </row>
    <row r="16" spans="1:8" ht="19.5" thickBot="1" x14ac:dyDescent="0.45">
      <c r="A16" s="3"/>
      <c r="B16" s="8"/>
      <c r="C16" s="3"/>
      <c r="D16" s="6"/>
      <c r="E16" s="3"/>
      <c r="F16" s="12"/>
    </row>
    <row r="17" spans="1:8" ht="56.25" customHeight="1" thickBot="1" x14ac:dyDescent="0.45">
      <c r="A17" s="10" t="s">
        <v>8</v>
      </c>
      <c r="B17" s="7" t="s">
        <v>38</v>
      </c>
      <c r="C17" s="4" t="s">
        <v>0</v>
      </c>
      <c r="D17" s="5"/>
      <c r="E17" s="3"/>
      <c r="F17" s="11" t="str">
        <f>IF(D17="","",IF(D17=H17,"〇","X"))</f>
        <v/>
      </c>
      <c r="H17" s="3">
        <f>54*3</f>
        <v>162</v>
      </c>
    </row>
    <row r="18" spans="1:8" ht="19.5" thickBot="1" x14ac:dyDescent="0.45">
      <c r="A18" s="3"/>
      <c r="B18" s="8"/>
      <c r="C18" s="3"/>
      <c r="D18" s="6"/>
      <c r="E18" s="3"/>
      <c r="F18" s="12"/>
    </row>
    <row r="19" spans="1:8" ht="56.25" customHeight="1" thickBot="1" x14ac:dyDescent="0.45">
      <c r="A19" s="10" t="s">
        <v>9</v>
      </c>
      <c r="B19" s="7" t="s">
        <v>39</v>
      </c>
      <c r="C19" s="4" t="s">
        <v>0</v>
      </c>
      <c r="D19" s="5"/>
      <c r="E19" s="3"/>
      <c r="F19" s="11" t="str">
        <f>IF(D19="","",IF(D19=H19,"〇","X"))</f>
        <v/>
      </c>
      <c r="H19" s="3">
        <f>36*7</f>
        <v>252</v>
      </c>
    </row>
    <row r="20" spans="1:8" ht="19.5" thickBot="1" x14ac:dyDescent="0.45">
      <c r="A20" s="8"/>
      <c r="B20" s="3"/>
      <c r="C20" s="6"/>
      <c r="E20" s="3"/>
      <c r="F20" s="12"/>
    </row>
    <row r="21" spans="1:8" ht="56.25" customHeight="1" thickBot="1" x14ac:dyDescent="0.45">
      <c r="A21" s="10" t="s">
        <v>29</v>
      </c>
      <c r="B21" s="7" t="s">
        <v>40</v>
      </c>
      <c r="C21" s="4" t="s">
        <v>0</v>
      </c>
      <c r="D21" s="5"/>
      <c r="E21" s="3"/>
      <c r="F21" s="11" t="str">
        <f>IF(D21="","",IF(D21=H21,"〇","X"))</f>
        <v/>
      </c>
      <c r="H21" s="3">
        <f>48*5</f>
        <v>240</v>
      </c>
    </row>
    <row r="22" spans="1:8" ht="19.5" thickBot="1" x14ac:dyDescent="0.45">
      <c r="A22" s="8"/>
      <c r="B22" s="2"/>
      <c r="C22" s="2"/>
      <c r="D22" s="2"/>
      <c r="E22" s="2"/>
      <c r="F22" s="13"/>
    </row>
    <row r="23" spans="1:8" ht="56.25" customHeight="1" thickBot="1" x14ac:dyDescent="0.45">
      <c r="A23" s="10" t="s">
        <v>30</v>
      </c>
      <c r="B23" s="7" t="s">
        <v>41</v>
      </c>
      <c r="C23" s="4" t="s">
        <v>0</v>
      </c>
      <c r="D23" s="5"/>
      <c r="E23" s="3"/>
      <c r="F23" s="11" t="str">
        <f>IF(D23="","",IF(D23=H23,"〇","X"))</f>
        <v/>
      </c>
      <c r="H23" s="3">
        <f>92*8</f>
        <v>736</v>
      </c>
    </row>
    <row r="24" spans="1:8" ht="19.5" thickBot="1" x14ac:dyDescent="0.45">
      <c r="A24" s="8"/>
      <c r="B24" s="2"/>
      <c r="C24" s="2"/>
      <c r="D24" s="2"/>
      <c r="E24" s="2"/>
      <c r="F24" s="13"/>
    </row>
    <row r="25" spans="1:8" ht="56.25" customHeight="1" thickBot="1" x14ac:dyDescent="0.45">
      <c r="A25" s="10" t="s">
        <v>31</v>
      </c>
      <c r="B25" s="7" t="s">
        <v>42</v>
      </c>
      <c r="C25" s="4" t="s">
        <v>0</v>
      </c>
      <c r="D25" s="5"/>
      <c r="E25" s="3"/>
      <c r="F25" s="11" t="str">
        <f>IF(D25="","",IF(D25=H25,"〇","X"))</f>
        <v/>
      </c>
      <c r="H25" s="3">
        <f>85*4</f>
        <v>340</v>
      </c>
    </row>
    <row r="26" spans="1:8" x14ac:dyDescent="0.4">
      <c r="A26" s="8"/>
      <c r="B26" s="2"/>
      <c r="C26" s="2"/>
      <c r="D26" s="2"/>
      <c r="E26" s="2"/>
    </row>
    <row r="27" spans="1:8" ht="56.25" customHeight="1" x14ac:dyDescent="0.4">
      <c r="A27" s="8"/>
      <c r="B27" s="2"/>
      <c r="C27" s="2"/>
      <c r="D27" s="2"/>
      <c r="E27" s="2"/>
    </row>
    <row r="28" spans="1:8" x14ac:dyDescent="0.4">
      <c r="A28" s="8"/>
      <c r="B28" s="2"/>
      <c r="C28" s="2"/>
      <c r="D28" s="2"/>
      <c r="E28" s="2"/>
    </row>
    <row r="29" spans="1:8" ht="56.25" customHeight="1" x14ac:dyDescent="0.4">
      <c r="A29" s="8"/>
      <c r="B29" s="2"/>
      <c r="C29" s="2"/>
      <c r="D29" s="2"/>
      <c r="E29" s="2"/>
    </row>
    <row r="30" spans="1:8" x14ac:dyDescent="0.4">
      <c r="A30" s="8"/>
      <c r="B30" s="2"/>
      <c r="C30" s="2"/>
      <c r="D30" s="2"/>
      <c r="E30" s="2"/>
    </row>
    <row r="31" spans="1:8" ht="56.25" customHeight="1" x14ac:dyDescent="0.4">
      <c r="A31" s="8"/>
      <c r="B31" s="2"/>
      <c r="C31" s="2"/>
      <c r="D31" s="2"/>
      <c r="E31" s="2"/>
    </row>
    <row r="32" spans="1:8" x14ac:dyDescent="0.4">
      <c r="A32" s="8"/>
      <c r="B32" s="2"/>
      <c r="C32" s="2"/>
      <c r="D32" s="2"/>
      <c r="E32" s="2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95" priority="23">
      <formula>F3="X"</formula>
    </cfRule>
    <cfRule type="expression" dxfId="94" priority="24">
      <formula>F3="〇"</formula>
    </cfRule>
  </conditionalFormatting>
  <conditionalFormatting sqref="F7">
    <cfRule type="expression" dxfId="93" priority="19">
      <formula>$F$7="X"</formula>
    </cfRule>
    <cfRule type="expression" dxfId="92" priority="20">
      <formula>$F$7="〇"</formula>
    </cfRule>
  </conditionalFormatting>
  <conditionalFormatting sqref="F5">
    <cfRule type="expression" dxfId="91" priority="21">
      <formula>$F$5="X"</formula>
    </cfRule>
    <cfRule type="expression" dxfId="90" priority="22">
      <formula>$F$5="〇"</formula>
    </cfRule>
  </conditionalFormatting>
  <conditionalFormatting sqref="F9">
    <cfRule type="expression" dxfId="89" priority="17">
      <formula>$F$9="X"</formula>
    </cfRule>
    <cfRule type="expression" dxfId="88" priority="18">
      <formula>$F$9="〇"</formula>
    </cfRule>
  </conditionalFormatting>
  <conditionalFormatting sqref="F11">
    <cfRule type="expression" dxfId="87" priority="15">
      <formula>$F$11="X"</formula>
    </cfRule>
    <cfRule type="expression" dxfId="86" priority="16">
      <formula>$F$11="〇"</formula>
    </cfRule>
  </conditionalFormatting>
  <conditionalFormatting sqref="F13">
    <cfRule type="expression" dxfId="85" priority="13">
      <formula>$F$13="X"</formula>
    </cfRule>
    <cfRule type="expression" dxfId="84" priority="14">
      <formula>$F$13="〇"</formula>
    </cfRule>
  </conditionalFormatting>
  <conditionalFormatting sqref="F15">
    <cfRule type="expression" dxfId="83" priority="11">
      <formula>$F$15="X"</formula>
    </cfRule>
    <cfRule type="expression" dxfId="82" priority="12">
      <formula>$F$15="〇"</formula>
    </cfRule>
  </conditionalFormatting>
  <conditionalFormatting sqref="F17">
    <cfRule type="expression" dxfId="81" priority="7">
      <formula>$F$17="X"</formula>
    </cfRule>
    <cfRule type="expression" dxfId="80" priority="10">
      <formula>$F$17="〇"</formula>
    </cfRule>
  </conditionalFormatting>
  <conditionalFormatting sqref="F19">
    <cfRule type="expression" dxfId="79" priority="8">
      <formula>$F$19="〇"</formula>
    </cfRule>
    <cfRule type="expression" dxfId="78" priority="9">
      <formula>$F$19="X"</formula>
    </cfRule>
  </conditionalFormatting>
  <conditionalFormatting sqref="F21">
    <cfRule type="expression" dxfId="77" priority="5">
      <formula>$F$21="〇"</formula>
    </cfRule>
    <cfRule type="expression" dxfId="76" priority="6">
      <formula>$F$21="X"</formula>
    </cfRule>
  </conditionalFormatting>
  <conditionalFormatting sqref="F23">
    <cfRule type="expression" dxfId="75" priority="3">
      <formula>$F$23="〇"</formula>
    </cfRule>
    <cfRule type="expression" dxfId="74" priority="4">
      <formula>$F$23="X"</formula>
    </cfRule>
  </conditionalFormatting>
  <conditionalFormatting sqref="F25">
    <cfRule type="expression" dxfId="73" priority="1">
      <formula>$F$25="〇"</formula>
    </cfRule>
    <cfRule type="expression" dxfId="72" priority="2">
      <formula>$F$25="X"</formula>
    </cfRule>
  </conditionalFormatting>
  <dataValidations count="1">
    <dataValidation type="whole" allowBlank="1" showInputMessage="1" showErrorMessage="1" sqref="C33:C1048576 D2:D19 C20 D21 D23 D25" xr:uid="{144EF4B9-8042-4B82-A12B-B5BDB7E85EA2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37BBB-0EA7-40F4-89DC-33DD251D96F2}">
  <dimension ref="A1:I39"/>
  <sheetViews>
    <sheetView zoomScale="160" zoomScaleNormal="160" workbookViewId="0">
      <selection activeCell="F5" sqref="F5"/>
    </sheetView>
  </sheetViews>
  <sheetFormatPr defaultRowHeight="18.75" x14ac:dyDescent="0.4"/>
  <cols>
    <col min="1" max="1" width="11" style="9" customWidth="1"/>
    <col min="2" max="2" width="36.625" customWidth="1"/>
    <col min="3" max="3" width="9" customWidth="1"/>
    <col min="4" max="4" width="22.625" style="3" customWidth="1"/>
    <col min="5" max="5" width="3.125" customWidth="1"/>
    <col min="6" max="7" width="9" style="3"/>
    <col min="8" max="8" width="4.875" style="3" hidden="1" customWidth="1"/>
    <col min="9" max="9" width="9" style="3"/>
  </cols>
  <sheetData>
    <row r="1" spans="1:8" ht="56.25" customHeight="1" x14ac:dyDescent="0.4">
      <c r="A1" s="14" t="s">
        <v>10</v>
      </c>
      <c r="B1" s="14"/>
      <c r="C1" s="15" t="s">
        <v>14</v>
      </c>
      <c r="D1" s="15"/>
      <c r="E1" s="15"/>
      <c r="F1" s="15"/>
    </row>
    <row r="2" spans="1:8" s="3" customFormat="1" ht="19.5" thickBot="1" x14ac:dyDescent="0.45">
      <c r="B2" s="8"/>
    </row>
    <row r="3" spans="1:8" ht="56.25" customHeight="1" thickBot="1" x14ac:dyDescent="0.45">
      <c r="A3" s="10" t="s">
        <v>1</v>
      </c>
      <c r="B3" s="7" t="s">
        <v>43</v>
      </c>
      <c r="C3" s="4" t="s">
        <v>0</v>
      </c>
      <c r="D3" s="5"/>
      <c r="E3" s="3"/>
      <c r="F3" s="11" t="str">
        <f>IF(D3="","",IF(D3=H3,"〇","X"))</f>
        <v/>
      </c>
      <c r="H3" s="3">
        <f>18*7</f>
        <v>126</v>
      </c>
    </row>
    <row r="4" spans="1:8" s="3" customFormat="1" ht="19.5" thickBot="1" x14ac:dyDescent="0.45">
      <c r="B4" s="8"/>
      <c r="D4" s="6"/>
      <c r="F4" s="12"/>
    </row>
    <row r="5" spans="1:8" ht="56.25" customHeight="1" thickBot="1" x14ac:dyDescent="0.45">
      <c r="A5" s="10" t="s">
        <v>2</v>
      </c>
      <c r="B5" s="7" t="s">
        <v>44</v>
      </c>
      <c r="C5" s="4" t="s">
        <v>0</v>
      </c>
      <c r="D5" s="5"/>
      <c r="E5" s="3"/>
      <c r="F5" s="11" t="str">
        <f>IF(D5="","",IF(D5=H5,"〇","X"))</f>
        <v/>
      </c>
      <c r="H5" s="3">
        <f>19*6</f>
        <v>114</v>
      </c>
    </row>
    <row r="6" spans="1:8" s="3" customFormat="1" ht="19.5" thickBot="1" x14ac:dyDescent="0.45">
      <c r="B6" s="8"/>
      <c r="D6" s="6"/>
      <c r="F6" s="12"/>
    </row>
    <row r="7" spans="1:8" ht="56.25" customHeight="1" thickBot="1" x14ac:dyDescent="0.45">
      <c r="A7" s="10" t="s">
        <v>3</v>
      </c>
      <c r="B7" s="7" t="s">
        <v>45</v>
      </c>
      <c r="C7" s="4" t="s">
        <v>0</v>
      </c>
      <c r="D7" s="5"/>
      <c r="E7" s="3"/>
      <c r="F7" s="11" t="str">
        <f>IF(D7="","",IF(D7=H7,"〇","X"))</f>
        <v/>
      </c>
      <c r="H7" s="3">
        <f>36*3</f>
        <v>108</v>
      </c>
    </row>
    <row r="8" spans="1:8" s="3" customFormat="1" ht="19.5" thickBot="1" x14ac:dyDescent="0.45">
      <c r="B8" s="8"/>
      <c r="D8" s="6"/>
      <c r="F8" s="12"/>
    </row>
    <row r="9" spans="1:8" ht="56.25" customHeight="1" thickBot="1" x14ac:dyDescent="0.45">
      <c r="A9" s="10" t="s">
        <v>4</v>
      </c>
      <c r="B9" s="7" t="s">
        <v>46</v>
      </c>
      <c r="C9" s="4" t="s">
        <v>0</v>
      </c>
      <c r="D9" s="5"/>
      <c r="E9" s="3"/>
      <c r="F9" s="11" t="str">
        <f>IF(D9="","",IF(D9=H9,"〇","X"))</f>
        <v/>
      </c>
      <c r="H9" s="3">
        <f>26*4</f>
        <v>104</v>
      </c>
    </row>
    <row r="10" spans="1:8" ht="19.5" thickBot="1" x14ac:dyDescent="0.45">
      <c r="A10" s="3"/>
      <c r="B10" s="8"/>
      <c r="C10" s="3"/>
      <c r="D10" s="6"/>
      <c r="E10" s="3"/>
      <c r="F10" s="12"/>
    </row>
    <row r="11" spans="1:8" ht="56.25" customHeight="1" thickBot="1" x14ac:dyDescent="0.45">
      <c r="A11" s="10" t="s">
        <v>5</v>
      </c>
      <c r="B11" s="7" t="s">
        <v>47</v>
      </c>
      <c r="C11" s="4" t="s">
        <v>0</v>
      </c>
      <c r="D11" s="5"/>
      <c r="E11" s="3"/>
      <c r="F11" s="11" t="str">
        <f>IF(D11="","",IF(D11=H11,"〇","X"))</f>
        <v/>
      </c>
      <c r="H11" s="3">
        <f>38*6</f>
        <v>228</v>
      </c>
    </row>
    <row r="12" spans="1:8" ht="19.5" thickBot="1" x14ac:dyDescent="0.45">
      <c r="A12" s="3"/>
      <c r="B12" s="8"/>
      <c r="C12" s="3"/>
      <c r="D12" s="6"/>
      <c r="E12" s="3"/>
      <c r="F12" s="12"/>
    </row>
    <row r="13" spans="1:8" ht="56.25" customHeight="1" thickBot="1" x14ac:dyDescent="0.45">
      <c r="A13" s="10" t="s">
        <v>6</v>
      </c>
      <c r="B13" s="7" t="s">
        <v>48</v>
      </c>
      <c r="C13" s="4" t="s">
        <v>0</v>
      </c>
      <c r="D13" s="5"/>
      <c r="E13" s="3"/>
      <c r="F13" s="11" t="str">
        <f>IF(D13="","",IF(D13=H13,"〇","X"))</f>
        <v/>
      </c>
      <c r="H13" s="3">
        <f>89*7</f>
        <v>623</v>
      </c>
    </row>
    <row r="14" spans="1:8" ht="19.5" thickBot="1" x14ac:dyDescent="0.45">
      <c r="A14" s="3"/>
      <c r="B14" s="8"/>
      <c r="C14" s="3"/>
      <c r="D14" s="6"/>
      <c r="E14" s="3"/>
      <c r="F14" s="12"/>
    </row>
    <row r="15" spans="1:8" ht="56.25" customHeight="1" thickBot="1" x14ac:dyDescent="0.45">
      <c r="A15" s="10" t="s">
        <v>7</v>
      </c>
      <c r="B15" s="7" t="s">
        <v>49</v>
      </c>
      <c r="C15" s="4" t="s">
        <v>0</v>
      </c>
      <c r="D15" s="5"/>
      <c r="E15" s="3"/>
      <c r="F15" s="11" t="str">
        <f>IF(D15="","",IF(D15=H15,"〇","X"))</f>
        <v/>
      </c>
      <c r="H15" s="3">
        <f>68*3</f>
        <v>204</v>
      </c>
    </row>
    <row r="16" spans="1:8" ht="19.5" thickBot="1" x14ac:dyDescent="0.45">
      <c r="A16" s="3"/>
      <c r="B16" s="8"/>
      <c r="C16" s="3"/>
      <c r="D16" s="6"/>
      <c r="E16" s="3"/>
      <c r="F16" s="12"/>
    </row>
    <row r="17" spans="1:8" ht="56.25" customHeight="1" thickBot="1" x14ac:dyDescent="0.45">
      <c r="A17" s="10" t="s">
        <v>8</v>
      </c>
      <c r="B17" s="7" t="s">
        <v>50</v>
      </c>
      <c r="C17" s="4" t="s">
        <v>0</v>
      </c>
      <c r="D17" s="5"/>
      <c r="E17" s="3"/>
      <c r="F17" s="11" t="str">
        <f>IF(D17="","",IF(D17=H17,"〇","X"))</f>
        <v/>
      </c>
      <c r="H17" s="3">
        <f>67*9</f>
        <v>603</v>
      </c>
    </row>
    <row r="18" spans="1:8" ht="19.5" thickBot="1" x14ac:dyDescent="0.45">
      <c r="A18" s="3"/>
      <c r="B18" s="8"/>
      <c r="C18" s="3"/>
      <c r="D18" s="6"/>
      <c r="E18" s="3"/>
      <c r="F18" s="12"/>
    </row>
    <row r="19" spans="1:8" ht="56.25" customHeight="1" thickBot="1" x14ac:dyDescent="0.45">
      <c r="A19" s="10" t="s">
        <v>9</v>
      </c>
      <c r="B19" s="7" t="s">
        <v>51</v>
      </c>
      <c r="C19" s="4" t="s">
        <v>0</v>
      </c>
      <c r="D19" s="5"/>
      <c r="E19" s="3"/>
      <c r="F19" s="11" t="str">
        <f>IF(D19="","",IF(D19=H19,"〇","X"))</f>
        <v/>
      </c>
      <c r="H19" s="3">
        <f>78*4</f>
        <v>312</v>
      </c>
    </row>
    <row r="20" spans="1:8" ht="19.5" thickBot="1" x14ac:dyDescent="0.45">
      <c r="A20" s="8"/>
      <c r="B20" s="3"/>
      <c r="C20" s="6"/>
      <c r="E20" s="3"/>
      <c r="F20" s="12"/>
    </row>
    <row r="21" spans="1:8" ht="56.25" customHeight="1" thickBot="1" x14ac:dyDescent="0.45">
      <c r="A21" s="10" t="s">
        <v>29</v>
      </c>
      <c r="B21" s="7" t="s">
        <v>52</v>
      </c>
      <c r="C21" s="4" t="s">
        <v>0</v>
      </c>
      <c r="D21" s="5"/>
      <c r="E21" s="3"/>
      <c r="F21" s="11" t="str">
        <f>IF(D21="","",IF(D21=H21,"〇","X"))</f>
        <v/>
      </c>
      <c r="H21" s="3">
        <f>46*9</f>
        <v>414</v>
      </c>
    </row>
    <row r="22" spans="1:8" ht="19.5" thickBot="1" x14ac:dyDescent="0.45">
      <c r="A22" s="8"/>
      <c r="B22" s="2"/>
      <c r="C22" s="2"/>
      <c r="D22" s="2"/>
      <c r="E22" s="2"/>
      <c r="F22" s="13"/>
    </row>
    <row r="23" spans="1:8" ht="56.25" customHeight="1" thickBot="1" x14ac:dyDescent="0.45">
      <c r="A23" s="10" t="s">
        <v>30</v>
      </c>
      <c r="B23" s="7" t="s">
        <v>53</v>
      </c>
      <c r="C23" s="4" t="s">
        <v>0</v>
      </c>
      <c r="D23" s="5"/>
      <c r="E23" s="3"/>
      <c r="F23" s="11" t="str">
        <f>IF(D23="","",IF(D23=H23,"〇","X"))</f>
        <v/>
      </c>
      <c r="H23" s="3">
        <f>58*7</f>
        <v>406</v>
      </c>
    </row>
    <row r="24" spans="1:8" ht="19.5" thickBot="1" x14ac:dyDescent="0.45">
      <c r="A24" s="8"/>
      <c r="B24" s="2"/>
      <c r="C24" s="2"/>
      <c r="D24" s="2"/>
      <c r="E24" s="2"/>
      <c r="F24" s="13"/>
    </row>
    <row r="25" spans="1:8" ht="56.25" customHeight="1" thickBot="1" x14ac:dyDescent="0.45">
      <c r="A25" s="10" t="s">
        <v>31</v>
      </c>
      <c r="B25" s="7" t="s">
        <v>54</v>
      </c>
      <c r="C25" s="4" t="s">
        <v>0</v>
      </c>
      <c r="D25" s="5"/>
      <c r="E25" s="3"/>
      <c r="F25" s="11" t="str">
        <f>IF(D25="","",IF(D25=H25,"〇","X"))</f>
        <v/>
      </c>
      <c r="H25" s="3">
        <f>26*8</f>
        <v>208</v>
      </c>
    </row>
    <row r="26" spans="1:8" x14ac:dyDescent="0.4">
      <c r="A26" s="8"/>
      <c r="B26" s="2"/>
      <c r="C26" s="2"/>
      <c r="D26" s="2"/>
      <c r="E26" s="2"/>
    </row>
    <row r="27" spans="1:8" ht="56.25" customHeight="1" x14ac:dyDescent="0.4">
      <c r="A27" s="8"/>
      <c r="B27" s="2"/>
      <c r="C27" s="2"/>
      <c r="D27" s="2"/>
      <c r="E27" s="2"/>
    </row>
    <row r="28" spans="1:8" x14ac:dyDescent="0.4">
      <c r="A28" s="8"/>
      <c r="B28" s="2"/>
      <c r="C28" s="2"/>
      <c r="D28" s="2"/>
      <c r="E28" s="2"/>
    </row>
    <row r="29" spans="1:8" ht="56.25" customHeight="1" x14ac:dyDescent="0.4">
      <c r="A29" s="8"/>
      <c r="B29" s="2"/>
      <c r="C29" s="2"/>
      <c r="D29" s="2"/>
      <c r="E29" s="2"/>
    </row>
    <row r="30" spans="1:8" x14ac:dyDescent="0.4">
      <c r="A30" s="8"/>
      <c r="B30" s="2"/>
      <c r="C30" s="2"/>
      <c r="D30" s="2"/>
      <c r="E30" s="2"/>
    </row>
    <row r="31" spans="1:8" ht="56.25" customHeight="1" x14ac:dyDescent="0.4">
      <c r="A31" s="8"/>
      <c r="B31" s="2"/>
      <c r="C31" s="2"/>
      <c r="D31" s="2"/>
      <c r="E31" s="2"/>
    </row>
    <row r="32" spans="1:8" x14ac:dyDescent="0.4">
      <c r="A32" s="8"/>
      <c r="B32" s="2"/>
      <c r="C32" s="2"/>
      <c r="D32" s="2"/>
      <c r="E32" s="2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71" priority="23">
      <formula>F3="X"</formula>
    </cfRule>
    <cfRule type="expression" dxfId="70" priority="24">
      <formula>F3="〇"</formula>
    </cfRule>
  </conditionalFormatting>
  <conditionalFormatting sqref="F7">
    <cfRule type="expression" dxfId="69" priority="19">
      <formula>$F$7="X"</formula>
    </cfRule>
    <cfRule type="expression" dxfId="68" priority="20">
      <formula>$F$7="〇"</formula>
    </cfRule>
  </conditionalFormatting>
  <conditionalFormatting sqref="F5">
    <cfRule type="expression" dxfId="67" priority="21">
      <formula>$F$5="X"</formula>
    </cfRule>
    <cfRule type="expression" dxfId="66" priority="22">
      <formula>$F$5="〇"</formula>
    </cfRule>
  </conditionalFormatting>
  <conditionalFormatting sqref="F9">
    <cfRule type="expression" dxfId="65" priority="17">
      <formula>$F$9="X"</formula>
    </cfRule>
    <cfRule type="expression" dxfId="64" priority="18">
      <formula>$F$9="〇"</formula>
    </cfRule>
  </conditionalFormatting>
  <conditionalFormatting sqref="F11">
    <cfRule type="expression" dxfId="63" priority="15">
      <formula>$F$11="X"</formula>
    </cfRule>
    <cfRule type="expression" dxfId="62" priority="16">
      <formula>$F$11="〇"</formula>
    </cfRule>
  </conditionalFormatting>
  <conditionalFormatting sqref="F13">
    <cfRule type="expression" dxfId="61" priority="13">
      <formula>$F$13="X"</formula>
    </cfRule>
    <cfRule type="expression" dxfId="60" priority="14">
      <formula>$F$13="〇"</formula>
    </cfRule>
  </conditionalFormatting>
  <conditionalFormatting sqref="F15">
    <cfRule type="expression" dxfId="59" priority="11">
      <formula>$F$15="X"</formula>
    </cfRule>
    <cfRule type="expression" dxfId="58" priority="12">
      <formula>$F$15="〇"</formula>
    </cfRule>
  </conditionalFormatting>
  <conditionalFormatting sqref="F17">
    <cfRule type="expression" dxfId="57" priority="7">
      <formula>$F$17="X"</formula>
    </cfRule>
    <cfRule type="expression" dxfId="56" priority="10">
      <formula>$F$17="〇"</formula>
    </cfRule>
  </conditionalFormatting>
  <conditionalFormatting sqref="F19">
    <cfRule type="expression" dxfId="55" priority="8">
      <formula>$F$19="〇"</formula>
    </cfRule>
    <cfRule type="expression" dxfId="54" priority="9">
      <formula>$F$19="X"</formula>
    </cfRule>
  </conditionalFormatting>
  <conditionalFormatting sqref="F21">
    <cfRule type="expression" dxfId="53" priority="5">
      <formula>$F$21="〇"</formula>
    </cfRule>
    <cfRule type="expression" dxfId="52" priority="6">
      <formula>$F$21="X"</formula>
    </cfRule>
  </conditionalFormatting>
  <conditionalFormatting sqref="F23">
    <cfRule type="expression" dxfId="51" priority="3">
      <formula>$F$23="〇"</formula>
    </cfRule>
    <cfRule type="expression" dxfId="50" priority="4">
      <formula>$F$23="X"</formula>
    </cfRule>
  </conditionalFormatting>
  <conditionalFormatting sqref="F25">
    <cfRule type="expression" dxfId="49" priority="1">
      <formula>$F$25="〇"</formula>
    </cfRule>
    <cfRule type="expression" dxfId="48" priority="2">
      <formula>$F$25="X"</formula>
    </cfRule>
  </conditionalFormatting>
  <dataValidations count="1">
    <dataValidation type="whole" allowBlank="1" showInputMessage="1" showErrorMessage="1" sqref="C33:C1048576 D2:D19 C20 D21 D23 D25" xr:uid="{8C91766F-B8DF-4CFB-B639-5283EBCD7232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5B313-17FF-44F0-BC65-688D78D49A4F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9" customWidth="1"/>
    <col min="2" max="2" width="36.625" customWidth="1"/>
    <col min="3" max="3" width="9" customWidth="1"/>
    <col min="4" max="4" width="22.625" style="3" customWidth="1"/>
    <col min="5" max="5" width="3.125" customWidth="1"/>
    <col min="6" max="7" width="9" style="3"/>
    <col min="8" max="8" width="4.875" style="3" hidden="1" customWidth="1"/>
    <col min="9" max="9" width="9" style="3"/>
  </cols>
  <sheetData>
    <row r="1" spans="1:8" ht="56.25" customHeight="1" x14ac:dyDescent="0.4">
      <c r="A1" s="14" t="s">
        <v>10</v>
      </c>
      <c r="B1" s="14"/>
      <c r="C1" s="15" t="s">
        <v>15</v>
      </c>
      <c r="D1" s="15"/>
      <c r="E1" s="15"/>
      <c r="F1" s="15"/>
    </row>
    <row r="2" spans="1:8" s="3" customFormat="1" ht="19.5" thickBot="1" x14ac:dyDescent="0.45">
      <c r="B2" s="8"/>
    </row>
    <row r="3" spans="1:8" ht="56.25" customHeight="1" thickBot="1" x14ac:dyDescent="0.45">
      <c r="A3" s="10" t="s">
        <v>1</v>
      </c>
      <c r="B3" s="7" t="s">
        <v>55</v>
      </c>
      <c r="C3" s="4" t="s">
        <v>0</v>
      </c>
      <c r="D3" s="5"/>
      <c r="E3" s="3"/>
      <c r="F3" s="1" t="str">
        <f>IF(D3="","",IF(D3=H3,"〇","X"))</f>
        <v/>
      </c>
      <c r="H3" s="3">
        <f>217*3</f>
        <v>651</v>
      </c>
    </row>
    <row r="4" spans="1:8" s="3" customFormat="1" ht="19.5" thickBot="1" x14ac:dyDescent="0.45">
      <c r="B4" s="8"/>
      <c r="D4" s="6"/>
    </row>
    <row r="5" spans="1:8" ht="56.25" customHeight="1" thickBot="1" x14ac:dyDescent="0.45">
      <c r="A5" s="10" t="s">
        <v>2</v>
      </c>
      <c r="B5" s="7" t="s">
        <v>56</v>
      </c>
      <c r="C5" s="4" t="s">
        <v>0</v>
      </c>
      <c r="D5" s="5"/>
      <c r="E5" s="3"/>
      <c r="F5" s="1" t="str">
        <f>IF(D5="","",IF(D5=H5,"〇","X"))</f>
        <v/>
      </c>
      <c r="H5" s="3">
        <f>171*5</f>
        <v>855</v>
      </c>
    </row>
    <row r="6" spans="1:8" s="3" customFormat="1" ht="19.5" thickBot="1" x14ac:dyDescent="0.45">
      <c r="B6" s="8"/>
      <c r="D6" s="6"/>
    </row>
    <row r="7" spans="1:8" ht="56.25" customHeight="1" thickBot="1" x14ac:dyDescent="0.45">
      <c r="A7" s="10" t="s">
        <v>3</v>
      </c>
      <c r="B7" s="7" t="s">
        <v>57</v>
      </c>
      <c r="C7" s="4" t="s">
        <v>0</v>
      </c>
      <c r="D7" s="5"/>
      <c r="E7" s="3"/>
      <c r="F7" s="1" t="str">
        <f>IF(D7="","",IF(D7=H7,"〇","X"))</f>
        <v/>
      </c>
      <c r="H7" s="3">
        <f>456*2</f>
        <v>912</v>
      </c>
    </row>
    <row r="8" spans="1:8" s="3" customFormat="1" ht="19.5" thickBot="1" x14ac:dyDescent="0.45">
      <c r="B8" s="8"/>
      <c r="D8" s="6"/>
    </row>
    <row r="9" spans="1:8" ht="56.25" customHeight="1" thickBot="1" x14ac:dyDescent="0.45">
      <c r="A9" s="10" t="s">
        <v>4</v>
      </c>
      <c r="B9" s="7" t="s">
        <v>58</v>
      </c>
      <c r="C9" s="4" t="s">
        <v>0</v>
      </c>
      <c r="D9" s="5"/>
      <c r="E9" s="3"/>
      <c r="F9" s="1" t="str">
        <f>IF(D9="","",IF(D9=H9,"〇","X"))</f>
        <v/>
      </c>
      <c r="H9" s="3">
        <f>238*4</f>
        <v>952</v>
      </c>
    </row>
    <row r="10" spans="1:8" ht="19.5" thickBot="1" x14ac:dyDescent="0.45">
      <c r="A10" s="3"/>
      <c r="B10" s="8"/>
      <c r="C10" s="3"/>
      <c r="D10" s="6"/>
      <c r="E10" s="3"/>
    </row>
    <row r="11" spans="1:8" ht="56.25" customHeight="1" thickBot="1" x14ac:dyDescent="0.45">
      <c r="A11" s="10" t="s">
        <v>5</v>
      </c>
      <c r="B11" s="7" t="s">
        <v>59</v>
      </c>
      <c r="C11" s="4" t="s">
        <v>0</v>
      </c>
      <c r="D11" s="5"/>
      <c r="E11" s="3"/>
      <c r="F11" s="1" t="str">
        <f>IF(D11="","",IF(D11=H11,"〇","X"))</f>
        <v/>
      </c>
      <c r="H11" s="3">
        <f>348*2</f>
        <v>696</v>
      </c>
    </row>
    <row r="12" spans="1:8" ht="19.5" thickBot="1" x14ac:dyDescent="0.45">
      <c r="A12" s="3"/>
      <c r="B12" s="8"/>
      <c r="C12" s="3"/>
      <c r="D12" s="6"/>
      <c r="E12" s="3"/>
    </row>
    <row r="13" spans="1:8" ht="56.25" customHeight="1" thickBot="1" x14ac:dyDescent="0.45">
      <c r="A13" s="10" t="s">
        <v>6</v>
      </c>
      <c r="B13" s="7" t="s">
        <v>60</v>
      </c>
      <c r="C13" s="4" t="s">
        <v>0</v>
      </c>
      <c r="D13" s="5"/>
      <c r="E13" s="3"/>
      <c r="F13" s="1" t="str">
        <f>IF(D13="","",IF(D13=H13,"〇","X"))</f>
        <v/>
      </c>
      <c r="H13" s="3">
        <f>250*3</f>
        <v>750</v>
      </c>
    </row>
    <row r="14" spans="1:8" ht="19.5" thickBot="1" x14ac:dyDescent="0.45">
      <c r="A14" s="3"/>
      <c r="B14" s="8"/>
      <c r="C14" s="3"/>
      <c r="D14" s="6"/>
      <c r="E14" s="3"/>
    </row>
    <row r="15" spans="1:8" ht="56.25" customHeight="1" thickBot="1" x14ac:dyDescent="0.45">
      <c r="A15" s="10" t="s">
        <v>7</v>
      </c>
      <c r="B15" s="7" t="s">
        <v>61</v>
      </c>
      <c r="C15" s="4" t="s">
        <v>0</v>
      </c>
      <c r="D15" s="5"/>
      <c r="E15" s="3"/>
      <c r="F15" s="1" t="str">
        <f>IF(D15="","",IF(D15=H15,"〇","X"))</f>
        <v/>
      </c>
      <c r="H15" s="3">
        <f>461*2</f>
        <v>922</v>
      </c>
    </row>
    <row r="16" spans="1:8" ht="19.5" thickBot="1" x14ac:dyDescent="0.45">
      <c r="A16" s="3"/>
      <c r="B16" s="8"/>
      <c r="C16" s="3"/>
      <c r="D16" s="6"/>
      <c r="E16" s="3"/>
    </row>
    <row r="17" spans="1:8" ht="56.25" customHeight="1" thickBot="1" x14ac:dyDescent="0.45">
      <c r="A17" s="10" t="s">
        <v>8</v>
      </c>
      <c r="B17" s="7" t="s">
        <v>62</v>
      </c>
      <c r="C17" s="4" t="s">
        <v>0</v>
      </c>
      <c r="D17" s="5"/>
      <c r="E17" s="3"/>
      <c r="F17" s="1" t="str">
        <f>IF(D17="","",IF(D17=H17,"〇","X"))</f>
        <v/>
      </c>
      <c r="H17" s="3">
        <f>297*3</f>
        <v>891</v>
      </c>
    </row>
    <row r="18" spans="1:8" x14ac:dyDescent="0.4">
      <c r="A18" s="3"/>
      <c r="B18" s="8"/>
      <c r="C18" s="3"/>
      <c r="D18" s="6"/>
      <c r="E18" s="3"/>
    </row>
    <row r="19" spans="1:8" ht="56.25" customHeight="1" x14ac:dyDescent="0.4">
      <c r="A19" s="3"/>
      <c r="B19" s="8"/>
      <c r="C19" s="3"/>
      <c r="D19" s="6"/>
      <c r="E19" s="3"/>
    </row>
    <row r="20" spans="1:8" x14ac:dyDescent="0.4">
      <c r="A20" s="3"/>
      <c r="B20" s="8"/>
      <c r="C20" s="3"/>
      <c r="D20" s="6"/>
      <c r="E20" s="3"/>
    </row>
    <row r="21" spans="1:8" ht="56.25" customHeight="1" x14ac:dyDescent="0.4">
      <c r="A21" s="3"/>
      <c r="B21" s="8"/>
      <c r="C21" s="3"/>
      <c r="D21" s="6"/>
      <c r="E21" s="3"/>
    </row>
    <row r="22" spans="1:8" x14ac:dyDescent="0.4">
      <c r="A22" s="3"/>
      <c r="B22" s="8"/>
      <c r="C22" s="3"/>
      <c r="D22" s="6"/>
      <c r="E22" s="3"/>
    </row>
    <row r="23" spans="1:8" ht="56.25" customHeight="1" x14ac:dyDescent="0.4">
      <c r="A23" s="8"/>
      <c r="B23" s="2"/>
      <c r="C23" s="2"/>
      <c r="D23" s="2"/>
      <c r="E23" s="2"/>
    </row>
    <row r="24" spans="1:8" x14ac:dyDescent="0.4">
      <c r="A24" s="8"/>
      <c r="B24" s="2"/>
      <c r="C24" s="2"/>
      <c r="D24" s="2"/>
      <c r="E24" s="2"/>
      <c r="F24" s="2"/>
    </row>
    <row r="25" spans="1:8" ht="56.25" customHeight="1" x14ac:dyDescent="0.4">
      <c r="A25" s="8"/>
      <c r="B25" s="2"/>
      <c r="C25" s="2"/>
      <c r="D25" s="2"/>
      <c r="E25" s="2"/>
    </row>
    <row r="26" spans="1:8" x14ac:dyDescent="0.4">
      <c r="A26" s="8"/>
      <c r="B26" s="2"/>
      <c r="C26" s="2"/>
      <c r="D26" s="2"/>
      <c r="E26" s="2"/>
    </row>
    <row r="27" spans="1:8" ht="56.25" customHeight="1" x14ac:dyDescent="0.4">
      <c r="A27" s="8"/>
      <c r="B27" s="2"/>
      <c r="C27" s="2"/>
      <c r="D27" s="2"/>
      <c r="E27" s="2"/>
    </row>
    <row r="28" spans="1:8" x14ac:dyDescent="0.4">
      <c r="A28" s="8"/>
      <c r="B28" s="2"/>
      <c r="C28" s="2"/>
      <c r="D28" s="2"/>
      <c r="E28" s="2"/>
    </row>
    <row r="29" spans="1:8" ht="56.25" customHeight="1" x14ac:dyDescent="0.4">
      <c r="A29" s="8"/>
      <c r="B29" s="2"/>
      <c r="C29" s="2"/>
      <c r="D29" s="2"/>
      <c r="E29" s="2"/>
    </row>
    <row r="30" spans="1:8" x14ac:dyDescent="0.4">
      <c r="A30" s="8"/>
      <c r="B30" s="2"/>
      <c r="C30" s="2"/>
      <c r="D30" s="2"/>
      <c r="E30" s="2"/>
    </row>
    <row r="31" spans="1:8" ht="56.25" customHeight="1" x14ac:dyDescent="0.4">
      <c r="A31" s="8"/>
      <c r="B31" s="2"/>
      <c r="C31" s="2"/>
      <c r="D31" s="2"/>
      <c r="E31" s="2"/>
    </row>
    <row r="32" spans="1:8" x14ac:dyDescent="0.4">
      <c r="A32" s="8"/>
      <c r="B32" s="2"/>
      <c r="C32" s="2"/>
      <c r="D32" s="2"/>
      <c r="E32" s="2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47" priority="17">
      <formula>F3="X"</formula>
    </cfRule>
    <cfRule type="expression" dxfId="46" priority="18">
      <formula>F3="〇"</formula>
    </cfRule>
  </conditionalFormatting>
  <conditionalFormatting sqref="F7">
    <cfRule type="expression" dxfId="45" priority="13">
      <formula>$F$7="X"</formula>
    </cfRule>
    <cfRule type="expression" dxfId="44" priority="14">
      <formula>$F$7="〇"</formula>
    </cfRule>
  </conditionalFormatting>
  <conditionalFormatting sqref="F5">
    <cfRule type="expression" dxfId="43" priority="15">
      <formula>$F$5="X"</formula>
    </cfRule>
    <cfRule type="expression" dxfId="42" priority="16">
      <formula>$F$5="〇"</formula>
    </cfRule>
  </conditionalFormatting>
  <conditionalFormatting sqref="F9">
    <cfRule type="expression" dxfId="41" priority="11">
      <formula>$F$9="X"</formula>
    </cfRule>
    <cfRule type="expression" dxfId="40" priority="12">
      <formula>$F$9="〇"</formula>
    </cfRule>
  </conditionalFormatting>
  <conditionalFormatting sqref="F11">
    <cfRule type="expression" dxfId="39" priority="9">
      <formula>$F$11="X"</formula>
    </cfRule>
    <cfRule type="expression" dxfId="38" priority="10">
      <formula>$F$11="〇"</formula>
    </cfRule>
  </conditionalFormatting>
  <conditionalFormatting sqref="F13">
    <cfRule type="expression" dxfId="37" priority="7">
      <formula>$F$13="X"</formula>
    </cfRule>
    <cfRule type="expression" dxfId="36" priority="8">
      <formula>$F$13="〇"</formula>
    </cfRule>
  </conditionalFormatting>
  <conditionalFormatting sqref="F15">
    <cfRule type="expression" dxfId="35" priority="5">
      <formula>$F$15="X"</formula>
    </cfRule>
    <cfRule type="expression" dxfId="34" priority="6">
      <formula>$F$15="〇"</formula>
    </cfRule>
  </conditionalFormatting>
  <conditionalFormatting sqref="F17">
    <cfRule type="expression" dxfId="33" priority="1">
      <formula>$F$17="X"</formula>
    </cfRule>
    <cfRule type="expression" dxfId="32" priority="4">
      <formula>$F$17="〇"</formula>
    </cfRule>
  </conditionalFormatting>
  <dataValidations count="1">
    <dataValidation type="whole" allowBlank="1" showInputMessage="1" showErrorMessage="1" sqref="C33:C1048576 D2:D22" xr:uid="{BE3B8837-7DAC-4522-87D4-759A197016E6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C779C-9D66-4088-88BD-BFC213F1998A}">
  <dimension ref="A1:I60"/>
  <sheetViews>
    <sheetView zoomScale="160" zoomScaleNormal="160" workbookViewId="0">
      <selection sqref="A1:B1"/>
    </sheetView>
  </sheetViews>
  <sheetFormatPr defaultRowHeight="18.75" x14ac:dyDescent="0.4"/>
  <cols>
    <col min="1" max="1" width="11" style="9" customWidth="1"/>
    <col min="2" max="2" width="36.625" customWidth="1"/>
    <col min="3" max="3" width="9" customWidth="1"/>
    <col min="4" max="4" width="27.5" style="3" bestFit="1" customWidth="1"/>
    <col min="5" max="5" width="3.125" customWidth="1"/>
    <col min="6" max="6" width="9" style="3"/>
    <col min="7" max="7" width="8.875" style="3" customWidth="1"/>
    <col min="8" max="8" width="6.375" style="3" hidden="1" customWidth="1"/>
    <col min="9" max="9" width="9" style="3"/>
  </cols>
  <sheetData>
    <row r="1" spans="1:8" ht="56.25" customHeight="1" x14ac:dyDescent="0.4">
      <c r="A1" s="14" t="s">
        <v>10</v>
      </c>
      <c r="B1" s="14"/>
      <c r="C1" s="15" t="s">
        <v>63</v>
      </c>
      <c r="D1" s="15"/>
      <c r="E1" s="15"/>
      <c r="F1" s="15"/>
    </row>
    <row r="2" spans="1:8" s="3" customFormat="1" ht="19.5" thickBot="1" x14ac:dyDescent="0.45">
      <c r="B2" s="8"/>
    </row>
    <row r="3" spans="1:8" ht="56.25" customHeight="1" thickBot="1" x14ac:dyDescent="0.45">
      <c r="A3" s="10" t="s">
        <v>1</v>
      </c>
      <c r="B3" s="7" t="s">
        <v>68</v>
      </c>
      <c r="C3" s="4" t="s">
        <v>0</v>
      </c>
      <c r="D3" s="5"/>
      <c r="E3" s="3"/>
      <c r="F3" s="11" t="str">
        <f>IF(D3="","",IF(D3=H3,"〇","X"))</f>
        <v/>
      </c>
      <c r="H3" s="3">
        <f>534*2</f>
        <v>1068</v>
      </c>
    </row>
    <row r="4" spans="1:8" s="3" customFormat="1" ht="19.5" thickBot="1" x14ac:dyDescent="0.45">
      <c r="B4" s="8"/>
      <c r="D4" s="6"/>
      <c r="F4" s="12"/>
    </row>
    <row r="5" spans="1:8" ht="56.25" customHeight="1" thickBot="1" x14ac:dyDescent="0.45">
      <c r="A5" s="10" t="s">
        <v>2</v>
      </c>
      <c r="B5" s="7" t="s">
        <v>69</v>
      </c>
      <c r="C5" s="4" t="s">
        <v>0</v>
      </c>
      <c r="D5" s="5"/>
      <c r="E5" s="3"/>
      <c r="F5" s="11" t="str">
        <f>IF(D5="","",IF(D5=H5,"〇","X"))</f>
        <v/>
      </c>
      <c r="H5" s="3">
        <f>460*6</f>
        <v>2760</v>
      </c>
    </row>
    <row r="6" spans="1:8" s="3" customFormat="1" ht="19.5" thickBot="1" x14ac:dyDescent="0.45">
      <c r="B6" s="8"/>
      <c r="D6" s="6"/>
      <c r="F6" s="12"/>
    </row>
    <row r="7" spans="1:8" ht="56.25" customHeight="1" thickBot="1" x14ac:dyDescent="0.45">
      <c r="A7" s="10" t="s">
        <v>3</v>
      </c>
      <c r="B7" s="7" t="s">
        <v>70</v>
      </c>
      <c r="C7" s="4" t="s">
        <v>0</v>
      </c>
      <c r="D7" s="5"/>
      <c r="E7" s="3"/>
      <c r="F7" s="11" t="str">
        <f>IF(D7="","",IF(D7=H7,"〇","X"))</f>
        <v/>
      </c>
      <c r="H7" s="3">
        <f>943*4</f>
        <v>3772</v>
      </c>
    </row>
    <row r="8" spans="1:8" s="3" customFormat="1" ht="19.5" thickBot="1" x14ac:dyDescent="0.45">
      <c r="B8" s="8"/>
      <c r="D8" s="6"/>
      <c r="F8" s="12"/>
    </row>
    <row r="9" spans="1:8" ht="56.25" customHeight="1" thickBot="1" x14ac:dyDescent="0.45">
      <c r="A9" s="10" t="s">
        <v>4</v>
      </c>
      <c r="B9" s="7" t="s">
        <v>71</v>
      </c>
      <c r="C9" s="4" t="s">
        <v>0</v>
      </c>
      <c r="D9" s="5"/>
      <c r="E9" s="3"/>
      <c r="F9" s="11" t="str">
        <f>IF(D9="","",IF(D9=H9,"〇","X"))</f>
        <v/>
      </c>
      <c r="H9" s="3">
        <f>259*5</f>
        <v>1295</v>
      </c>
    </row>
    <row r="10" spans="1:8" ht="19.5" thickBot="1" x14ac:dyDescent="0.45">
      <c r="A10" s="3"/>
      <c r="B10" s="8"/>
      <c r="C10" s="3"/>
      <c r="D10" s="6"/>
      <c r="E10" s="3"/>
      <c r="F10" s="12"/>
    </row>
    <row r="11" spans="1:8" ht="56.25" customHeight="1" thickBot="1" x14ac:dyDescent="0.45">
      <c r="A11" s="10" t="s">
        <v>5</v>
      </c>
      <c r="B11" s="7" t="s">
        <v>72</v>
      </c>
      <c r="C11" s="4" t="s">
        <v>0</v>
      </c>
      <c r="D11" s="5"/>
      <c r="E11" s="3"/>
      <c r="F11" s="11" t="str">
        <f>IF(D11="","",IF(D11=H11,"〇","X"))</f>
        <v/>
      </c>
      <c r="H11" s="3">
        <f>203*9</f>
        <v>1827</v>
      </c>
    </row>
    <row r="12" spans="1:8" ht="19.5" thickBot="1" x14ac:dyDescent="0.45">
      <c r="A12" s="3"/>
      <c r="B12" s="8"/>
      <c r="C12" s="3"/>
      <c r="D12" s="6"/>
      <c r="E12" s="3"/>
      <c r="F12" s="12"/>
    </row>
    <row r="13" spans="1:8" ht="56.25" customHeight="1" thickBot="1" x14ac:dyDescent="0.45">
      <c r="A13" s="10" t="s">
        <v>6</v>
      </c>
      <c r="B13" s="7" t="s">
        <v>73</v>
      </c>
      <c r="C13" s="4" t="s">
        <v>0</v>
      </c>
      <c r="D13" s="5"/>
      <c r="E13" s="3"/>
      <c r="F13" s="11" t="str">
        <f>IF(D13="","",IF(D13=H13,"〇","X"))</f>
        <v/>
      </c>
      <c r="H13" s="3">
        <f>326*7</f>
        <v>2282</v>
      </c>
    </row>
    <row r="14" spans="1:8" ht="19.5" thickBot="1" x14ac:dyDescent="0.45">
      <c r="A14" s="3"/>
      <c r="B14" s="8"/>
      <c r="C14" s="3"/>
      <c r="D14" s="6"/>
      <c r="E14" s="3"/>
      <c r="F14" s="12"/>
    </row>
    <row r="15" spans="1:8" ht="56.25" customHeight="1" thickBot="1" x14ac:dyDescent="0.45">
      <c r="A15" s="10" t="s">
        <v>7</v>
      </c>
      <c r="B15" s="7" t="s">
        <v>74</v>
      </c>
      <c r="C15" s="4" t="s">
        <v>0</v>
      </c>
      <c r="D15" s="5"/>
      <c r="E15" s="3"/>
      <c r="F15" s="11" t="str">
        <f>IF(D15="","",IF(D15=H15,"〇","X"))</f>
        <v/>
      </c>
      <c r="H15" s="3">
        <f>419*3</f>
        <v>1257</v>
      </c>
    </row>
    <row r="16" spans="1:8" ht="19.5" thickBot="1" x14ac:dyDescent="0.45">
      <c r="A16" s="3"/>
      <c r="B16" s="8"/>
      <c r="C16" s="3"/>
      <c r="D16" s="6"/>
      <c r="E16" s="3"/>
      <c r="F16" s="12"/>
    </row>
    <row r="17" spans="1:8" ht="56.25" customHeight="1" thickBot="1" x14ac:dyDescent="0.45">
      <c r="A17" s="10" t="s">
        <v>8</v>
      </c>
      <c r="B17" s="7" t="s">
        <v>75</v>
      </c>
      <c r="C17" s="4" t="s">
        <v>0</v>
      </c>
      <c r="D17" s="5"/>
      <c r="E17" s="3"/>
      <c r="F17" s="11" t="str">
        <f>IF(D17="","",IF(D17=H17,"〇","X"))</f>
        <v/>
      </c>
      <c r="H17" s="3">
        <f>548*8</f>
        <v>4384</v>
      </c>
    </row>
    <row r="18" spans="1:8" ht="19.5" thickBot="1" x14ac:dyDescent="0.45">
      <c r="A18" s="3"/>
      <c r="B18" s="8"/>
      <c r="C18" s="3"/>
      <c r="D18" s="6"/>
      <c r="E18" s="3"/>
      <c r="F18" s="12"/>
    </row>
    <row r="19" spans="1:8" ht="56.25" customHeight="1" thickBot="1" x14ac:dyDescent="0.45">
      <c r="A19" s="10" t="s">
        <v>9</v>
      </c>
      <c r="B19" s="7" t="s">
        <v>76</v>
      </c>
      <c r="C19" s="4" t="s">
        <v>0</v>
      </c>
      <c r="D19" s="5"/>
      <c r="E19" s="3"/>
      <c r="F19" s="11" t="str">
        <f>IF(D19="","",IF(D19=H19,"〇","X"))</f>
        <v/>
      </c>
      <c r="H19" s="3">
        <f>126*4</f>
        <v>504</v>
      </c>
    </row>
    <row r="20" spans="1:8" ht="19.5" thickBot="1" x14ac:dyDescent="0.45">
      <c r="A20" s="8"/>
      <c r="B20" s="3"/>
      <c r="C20" s="6"/>
      <c r="E20" s="3"/>
      <c r="F20" s="12"/>
    </row>
    <row r="21" spans="1:8" ht="56.25" customHeight="1" thickBot="1" x14ac:dyDescent="0.45">
      <c r="A21" s="10" t="s">
        <v>29</v>
      </c>
      <c r="B21" s="7" t="s">
        <v>77</v>
      </c>
      <c r="C21" s="4" t="s">
        <v>0</v>
      </c>
      <c r="D21" s="5"/>
      <c r="E21" s="3"/>
      <c r="F21" s="11" t="str">
        <f>IF(D21="","",IF(D21=H21,"〇","X"))</f>
        <v/>
      </c>
      <c r="H21" s="3">
        <f>415*7</f>
        <v>2905</v>
      </c>
    </row>
    <row r="22" spans="1:8" ht="19.5" thickBot="1" x14ac:dyDescent="0.45">
      <c r="A22" s="8"/>
      <c r="B22" s="2"/>
      <c r="C22" s="2"/>
      <c r="D22" s="2"/>
      <c r="E22" s="2"/>
      <c r="F22" s="13"/>
    </row>
    <row r="23" spans="1:8" ht="56.25" customHeight="1" thickBot="1" x14ac:dyDescent="0.45">
      <c r="A23" s="10" t="s">
        <v>30</v>
      </c>
      <c r="B23" s="7" t="s">
        <v>78</v>
      </c>
      <c r="C23" s="4" t="s">
        <v>0</v>
      </c>
      <c r="D23" s="5"/>
      <c r="E23" s="3"/>
      <c r="F23" s="11" t="str">
        <f>IF(D23="","",IF(D23=H23,"〇","X"))</f>
        <v/>
      </c>
      <c r="H23" s="3">
        <f>685*8</f>
        <v>5480</v>
      </c>
    </row>
    <row r="24" spans="1:8" ht="19.5" thickBot="1" x14ac:dyDescent="0.45">
      <c r="A24" s="8"/>
      <c r="B24" s="2"/>
      <c r="C24" s="2"/>
      <c r="D24" s="2"/>
      <c r="E24" s="2"/>
      <c r="F24" s="13"/>
    </row>
    <row r="25" spans="1:8" ht="56.25" customHeight="1" thickBot="1" x14ac:dyDescent="0.45">
      <c r="A25" s="10" t="s">
        <v>31</v>
      </c>
      <c r="B25" s="7" t="s">
        <v>79</v>
      </c>
      <c r="C25" s="4" t="s">
        <v>0</v>
      </c>
      <c r="D25" s="5"/>
      <c r="E25" s="3"/>
      <c r="F25" s="11" t="str">
        <f>IF(D25="","",IF(D25=H25,"〇","X"))</f>
        <v/>
      </c>
      <c r="H25" s="3">
        <f>579*9</f>
        <v>5211</v>
      </c>
    </row>
    <row r="26" spans="1:8" ht="19.5" thickBot="1" x14ac:dyDescent="0.45">
      <c r="A26" s="8"/>
      <c r="B26" s="2"/>
      <c r="C26" s="2"/>
      <c r="D26" s="2"/>
      <c r="E26" s="2"/>
      <c r="F26" s="12"/>
    </row>
    <row r="27" spans="1:8" ht="56.25" customHeight="1" thickBot="1" x14ac:dyDescent="0.45">
      <c r="A27" s="10" t="s">
        <v>64</v>
      </c>
      <c r="B27" s="7" t="s">
        <v>80</v>
      </c>
      <c r="C27" s="4" t="s">
        <v>0</v>
      </c>
      <c r="D27" s="5"/>
      <c r="E27" s="3"/>
      <c r="F27" s="11" t="str">
        <f>IF(D27="","",IF(D27=H27,"〇","X"))</f>
        <v/>
      </c>
      <c r="H27" s="3">
        <f>375*8</f>
        <v>3000</v>
      </c>
    </row>
    <row r="28" spans="1:8" ht="19.5" thickBot="1" x14ac:dyDescent="0.45">
      <c r="A28" s="8"/>
      <c r="B28" s="2"/>
      <c r="C28" s="2"/>
      <c r="D28" s="2"/>
      <c r="E28" s="2"/>
      <c r="F28" s="12"/>
    </row>
    <row r="29" spans="1:8" ht="56.25" customHeight="1" thickBot="1" x14ac:dyDescent="0.45">
      <c r="A29" s="10" t="s">
        <v>65</v>
      </c>
      <c r="B29" s="7" t="s">
        <v>81</v>
      </c>
      <c r="C29" s="4" t="s">
        <v>0</v>
      </c>
      <c r="D29" s="5"/>
      <c r="E29" s="3"/>
      <c r="F29" s="11" t="str">
        <f>IF(D29="","",IF(D29=H29,"〇","X"))</f>
        <v/>
      </c>
      <c r="H29" s="3">
        <f>112*9</f>
        <v>1008</v>
      </c>
    </row>
    <row r="30" spans="1:8" ht="19.5" thickBot="1" x14ac:dyDescent="0.45">
      <c r="A30" s="8"/>
      <c r="B30" s="2"/>
      <c r="C30" s="2"/>
      <c r="D30" s="2"/>
      <c r="E30" s="2"/>
      <c r="F30" s="12"/>
    </row>
    <row r="31" spans="1:8" ht="56.25" customHeight="1" thickBot="1" x14ac:dyDescent="0.45">
      <c r="A31" s="10" t="s">
        <v>66</v>
      </c>
      <c r="B31" s="7" t="s">
        <v>82</v>
      </c>
      <c r="C31" s="4" t="s">
        <v>0</v>
      </c>
      <c r="D31" s="5"/>
      <c r="E31" s="3"/>
      <c r="F31" s="11" t="str">
        <f>IF(D31="","",IF(D31=H31,"〇","X"))</f>
        <v/>
      </c>
      <c r="H31" s="3">
        <f>276*4</f>
        <v>1104</v>
      </c>
    </row>
    <row r="32" spans="1:8" ht="19.5" thickBot="1" x14ac:dyDescent="0.45">
      <c r="A32" s="8"/>
      <c r="B32" s="2"/>
      <c r="C32" s="2"/>
      <c r="D32" s="2"/>
      <c r="E32" s="2"/>
      <c r="F32" s="12"/>
    </row>
    <row r="33" spans="1:8" ht="56.25" customHeight="1" thickBot="1" x14ac:dyDescent="0.45">
      <c r="A33" s="10" t="s">
        <v>67</v>
      </c>
      <c r="B33" s="7" t="s">
        <v>83</v>
      </c>
      <c r="C33" s="4" t="s">
        <v>0</v>
      </c>
      <c r="D33" s="5"/>
      <c r="E33" s="3"/>
      <c r="F33" s="11" t="str">
        <f>IF(D33="","",IF(D33=H33,"〇","X"))</f>
        <v/>
      </c>
      <c r="H33" s="3">
        <f>846*6</f>
        <v>5076</v>
      </c>
    </row>
    <row r="34" spans="1:8" x14ac:dyDescent="0.4">
      <c r="A34" s="3"/>
      <c r="B34" s="3"/>
      <c r="C34" s="3"/>
      <c r="E34" s="3"/>
    </row>
    <row r="35" spans="1:8" ht="56.25" customHeight="1" x14ac:dyDescent="0.4">
      <c r="A35" s="3"/>
      <c r="B35" s="3"/>
      <c r="C35" s="3"/>
      <c r="E35" s="3"/>
    </row>
    <row r="36" spans="1:8" x14ac:dyDescent="0.4">
      <c r="A36" s="3"/>
      <c r="B36" s="3"/>
      <c r="C36" s="3"/>
      <c r="E36" s="3"/>
    </row>
    <row r="37" spans="1:8" ht="56.25" customHeight="1" x14ac:dyDescent="0.4">
      <c r="A37" s="3"/>
      <c r="B37" s="3"/>
      <c r="C37" s="3"/>
      <c r="E37" s="3"/>
    </row>
    <row r="38" spans="1:8" x14ac:dyDescent="0.4">
      <c r="A38" s="3"/>
      <c r="B38" s="3"/>
      <c r="C38" s="3"/>
      <c r="E38" s="3"/>
    </row>
    <row r="39" spans="1:8" ht="56.25" customHeight="1" x14ac:dyDescent="0.4">
      <c r="A39" s="3"/>
      <c r="B39" s="3"/>
      <c r="C39" s="3"/>
      <c r="E39" s="3"/>
    </row>
    <row r="40" spans="1:8" x14ac:dyDescent="0.4">
      <c r="A40" s="3"/>
      <c r="B40" s="3"/>
      <c r="C40" s="3"/>
      <c r="E40" s="3"/>
    </row>
    <row r="41" spans="1:8" x14ac:dyDescent="0.4">
      <c r="A41" s="3"/>
      <c r="B41" s="3"/>
      <c r="C41" s="3"/>
      <c r="E41" s="3"/>
    </row>
    <row r="42" spans="1:8" x14ac:dyDescent="0.4">
      <c r="A42" s="3"/>
      <c r="B42" s="3"/>
      <c r="C42" s="3"/>
      <c r="E42" s="3"/>
    </row>
    <row r="43" spans="1:8" x14ac:dyDescent="0.4">
      <c r="A43" s="3"/>
      <c r="B43" s="3"/>
      <c r="C43" s="3"/>
      <c r="E43" s="3"/>
    </row>
    <row r="44" spans="1:8" x14ac:dyDescent="0.4">
      <c r="A44" s="3"/>
      <c r="B44" s="3"/>
      <c r="C44" s="3"/>
      <c r="E44" s="3"/>
    </row>
    <row r="45" spans="1:8" x14ac:dyDescent="0.4">
      <c r="A45" s="3"/>
      <c r="B45" s="3"/>
      <c r="C45" s="3"/>
      <c r="E45" s="3"/>
    </row>
    <row r="46" spans="1:8" x14ac:dyDescent="0.4">
      <c r="A46" s="3"/>
      <c r="B46" s="3"/>
      <c r="C46" s="3"/>
      <c r="E46" s="3"/>
    </row>
    <row r="47" spans="1:8" x14ac:dyDescent="0.4">
      <c r="A47" s="3"/>
      <c r="B47" s="3"/>
      <c r="C47" s="3"/>
      <c r="E47" s="3"/>
    </row>
    <row r="48" spans="1:8" x14ac:dyDescent="0.4">
      <c r="A48" s="3"/>
      <c r="B48" s="3"/>
      <c r="C48" s="3"/>
      <c r="E48" s="3"/>
    </row>
    <row r="49" spans="1:5" x14ac:dyDescent="0.4">
      <c r="A49" s="3"/>
      <c r="B49" s="3"/>
      <c r="C49" s="3"/>
      <c r="E49" s="3"/>
    </row>
    <row r="50" spans="1:5" x14ac:dyDescent="0.4">
      <c r="A50" s="3"/>
      <c r="B50" s="3"/>
      <c r="C50" s="3"/>
      <c r="E50" s="3"/>
    </row>
    <row r="51" spans="1:5" x14ac:dyDescent="0.4">
      <c r="A51" s="3"/>
      <c r="B51" s="3"/>
      <c r="C51" s="3"/>
      <c r="E51" s="3"/>
    </row>
    <row r="52" spans="1:5" x14ac:dyDescent="0.4">
      <c r="A52" s="3"/>
      <c r="B52" s="3"/>
      <c r="C52" s="3"/>
      <c r="E52" s="3"/>
    </row>
    <row r="53" spans="1:5" x14ac:dyDescent="0.4">
      <c r="A53" s="3"/>
      <c r="B53" s="3"/>
      <c r="C53" s="3"/>
      <c r="E53" s="3"/>
    </row>
    <row r="54" spans="1:5" x14ac:dyDescent="0.4">
      <c r="A54" s="3"/>
      <c r="B54" s="3"/>
      <c r="C54" s="3"/>
      <c r="E54" s="3"/>
    </row>
    <row r="55" spans="1:5" x14ac:dyDescent="0.4">
      <c r="A55" s="3"/>
      <c r="B55" s="3"/>
      <c r="C55" s="3"/>
      <c r="E55" s="3"/>
    </row>
    <row r="56" spans="1:5" x14ac:dyDescent="0.4">
      <c r="A56" s="3"/>
      <c r="B56" s="3"/>
      <c r="C56" s="3"/>
      <c r="E56" s="3"/>
    </row>
    <row r="57" spans="1:5" x14ac:dyDescent="0.4">
      <c r="A57" s="3"/>
      <c r="B57" s="3"/>
      <c r="C57" s="3"/>
      <c r="E57" s="3"/>
    </row>
    <row r="58" spans="1:5" x14ac:dyDescent="0.4">
      <c r="A58" s="3"/>
      <c r="B58" s="3"/>
      <c r="C58" s="3"/>
      <c r="E58" s="3"/>
    </row>
    <row r="59" spans="1:5" x14ac:dyDescent="0.4">
      <c r="A59" s="3"/>
      <c r="B59" s="3"/>
      <c r="C59" s="3"/>
      <c r="E59" s="3"/>
    </row>
    <row r="60" spans="1:5" x14ac:dyDescent="0.4">
      <c r="A60" s="3"/>
      <c r="B60" s="3"/>
      <c r="C60" s="3"/>
      <c r="E60" s="3"/>
    </row>
  </sheetData>
  <sheetProtection sheet="1" objects="1" scenarios="1"/>
  <mergeCells count="2">
    <mergeCell ref="A1:B1"/>
    <mergeCell ref="C1:F1"/>
  </mergeCells>
  <phoneticPr fontId="1"/>
  <conditionalFormatting sqref="F3">
    <cfRule type="expression" dxfId="31" priority="31">
      <formula>F3="X"</formula>
    </cfRule>
    <cfRule type="expression" dxfId="30" priority="32">
      <formula>F3="〇"</formula>
    </cfRule>
  </conditionalFormatting>
  <conditionalFormatting sqref="F7">
    <cfRule type="expression" dxfId="29" priority="27">
      <formula>$F$7="X"</formula>
    </cfRule>
    <cfRule type="expression" dxfId="28" priority="28">
      <formula>$F$7="〇"</formula>
    </cfRule>
  </conditionalFormatting>
  <conditionalFormatting sqref="F5">
    <cfRule type="expression" dxfId="27" priority="29">
      <formula>$F$5="X"</formula>
    </cfRule>
    <cfRule type="expression" dxfId="26" priority="30">
      <formula>$F$5="〇"</formula>
    </cfRule>
  </conditionalFormatting>
  <conditionalFormatting sqref="F9">
    <cfRule type="expression" dxfId="25" priority="25">
      <formula>$F$9="X"</formula>
    </cfRule>
    <cfRule type="expression" dxfId="24" priority="26">
      <formula>$F$9="〇"</formula>
    </cfRule>
  </conditionalFormatting>
  <conditionalFormatting sqref="F11">
    <cfRule type="expression" dxfId="23" priority="23">
      <formula>$F$11="X"</formula>
    </cfRule>
    <cfRule type="expression" dxfId="22" priority="24">
      <formula>$F$11="〇"</formula>
    </cfRule>
  </conditionalFormatting>
  <conditionalFormatting sqref="F13">
    <cfRule type="expression" dxfId="21" priority="21">
      <formula>$F$13="X"</formula>
    </cfRule>
    <cfRule type="expression" dxfId="20" priority="22">
      <formula>$F$13="〇"</formula>
    </cfRule>
  </conditionalFormatting>
  <conditionalFormatting sqref="F15">
    <cfRule type="expression" dxfId="19" priority="19">
      <formula>$F$15="X"</formula>
    </cfRule>
    <cfRule type="expression" dxfId="18" priority="20">
      <formula>$F$15="〇"</formula>
    </cfRule>
  </conditionalFormatting>
  <conditionalFormatting sqref="F17">
    <cfRule type="expression" dxfId="17" priority="15">
      <formula>$F$17="X"</formula>
    </cfRule>
    <cfRule type="expression" dxfId="16" priority="18">
      <formula>$F$17="〇"</formula>
    </cfRule>
  </conditionalFormatting>
  <conditionalFormatting sqref="F19">
    <cfRule type="expression" dxfId="15" priority="16">
      <formula>$F$19="〇"</formula>
    </cfRule>
    <cfRule type="expression" dxfId="14" priority="17">
      <formula>$F$19="X"</formula>
    </cfRule>
  </conditionalFormatting>
  <conditionalFormatting sqref="F21">
    <cfRule type="expression" dxfId="13" priority="13">
      <formula>$F$21="〇"</formula>
    </cfRule>
    <cfRule type="expression" dxfId="12" priority="14">
      <formula>$F$21="X"</formula>
    </cfRule>
  </conditionalFormatting>
  <conditionalFormatting sqref="F23">
    <cfRule type="expression" dxfId="11" priority="11">
      <formula>$F$23="〇"</formula>
    </cfRule>
    <cfRule type="expression" dxfId="10" priority="12">
      <formula>$F$23="X"</formula>
    </cfRule>
  </conditionalFormatting>
  <conditionalFormatting sqref="F25">
    <cfRule type="expression" dxfId="9" priority="9">
      <formula>$F$25="〇"</formula>
    </cfRule>
    <cfRule type="expression" dxfId="8" priority="10">
      <formula>$F$25="X"</formula>
    </cfRule>
  </conditionalFormatting>
  <conditionalFormatting sqref="F27">
    <cfRule type="expression" dxfId="7" priority="7">
      <formula>$F$27="〇"</formula>
    </cfRule>
    <cfRule type="expression" dxfId="6" priority="8">
      <formula>$F$27="X"</formula>
    </cfRule>
  </conditionalFormatting>
  <conditionalFormatting sqref="F29">
    <cfRule type="expression" dxfId="5" priority="5">
      <formula>$F$29="〇"</formula>
    </cfRule>
    <cfRule type="expression" dxfId="4" priority="6">
      <formula>$F$29="X"</formula>
    </cfRule>
  </conditionalFormatting>
  <conditionalFormatting sqref="F31">
    <cfRule type="expression" dxfId="3" priority="3">
      <formula>$F$31="〇"</formula>
    </cfRule>
    <cfRule type="expression" dxfId="2" priority="4">
      <formula>$F$31="X"</formula>
    </cfRule>
  </conditionalFormatting>
  <conditionalFormatting sqref="F33">
    <cfRule type="expression" dxfId="1" priority="1">
      <formula>$F$33="〇"</formula>
    </cfRule>
    <cfRule type="expression" dxfId="0" priority="2">
      <formula>$F$33="X"</formula>
    </cfRule>
  </conditionalFormatting>
  <dataValidations count="1">
    <dataValidation type="whole" allowBlank="1" showInputMessage="1" showErrorMessage="1" sqref="D31 D2:D19 C20 D21 D23 D25 D27 D29 D33 C61:C1048576" xr:uid="{4E983B77-F300-4146-8950-4F5D9E9A82E9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１３４ページ△チ			</vt:lpstr>
      <vt:lpstr>１３４ページ△ツ			</vt:lpstr>
      <vt:lpstr>１３４ページ△テ</vt:lpstr>
      <vt:lpstr>１３５ページ△ト</vt:lpstr>
      <vt:lpstr>１３５ページ△ナ</vt:lpstr>
      <vt:lpstr>１３５ページ△ニ			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吉原　吏輝</dc:creator>
  <cp:lastModifiedBy>吉原　吏輝</cp:lastModifiedBy>
  <dcterms:created xsi:type="dcterms:W3CDTF">2026-07-31T00:05:06Z</dcterms:created>
  <dcterms:modified xsi:type="dcterms:W3CDTF">2026-09-15T06:17:35Z</dcterms:modified>
</cp:coreProperties>
</file>